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Amanda\DINADECO\"/>
    </mc:Choice>
  </mc:AlternateContent>
  <bookViews>
    <workbookView xWindow="0" yWindow="0" windowWidth="19440" windowHeight="7755" firstSheet="1" activeTab="4"/>
  </bookViews>
  <sheets>
    <sheet name="PORTADA DE HERRAMIENTA DINADECO" sheetId="5" r:id="rId1"/>
    <sheet name="INFORMACIÓN DEL PSP" sheetId="6" r:id="rId2"/>
    <sheet name="HERRAMIENTAS DE ANÁLISIS" sheetId="2" r:id="rId3"/>
    <sheet name="RESULTADOS" sheetId="4" r:id="rId4"/>
    <sheet name="HERRAMIENTA SEGUIMIENTO AL PROY" sheetId="8" r:id="rId5"/>
  </sheets>
  <definedNames>
    <definedName name="_xlnm.Print_Area" localSheetId="4">'HERRAMIENTA SEGUIMIENTO AL PROY'!$C$3:$F$67</definedName>
    <definedName name="_xlnm.Print_Area" localSheetId="2">'HERRAMIENTAS DE ANÁLISIS'!$D$3:$H$66</definedName>
    <definedName name="_xlnm.Print_Area" localSheetId="1">'INFORMACIÓN DEL PSP'!$C$5:$G$24</definedName>
    <definedName name="_xlnm.Print_Area" localSheetId="3">RESULTADOS!$C$4:$Q$42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63" i="2" l="1"/>
  <c r="F23" i="2" l="1"/>
  <c r="F24" i="2"/>
  <c r="F12" i="2"/>
  <c r="C5" i="8" l="1"/>
  <c r="F50" i="2" l="1"/>
  <c r="F56" i="2" l="1"/>
  <c r="F65" i="2"/>
  <c r="F64" i="2"/>
  <c r="F57" i="2"/>
  <c r="F47" i="2"/>
  <c r="F42" i="2"/>
  <c r="F31" i="2"/>
  <c r="F9" i="2"/>
  <c r="F44" i="2"/>
  <c r="F19" i="2"/>
  <c r="F13" i="2" l="1"/>
  <c r="F55" i="2"/>
  <c r="F41" i="2"/>
  <c r="F52" i="2"/>
  <c r="F48" i="2"/>
  <c r="F43" i="2"/>
  <c r="F38" i="2"/>
  <c r="F30" i="2"/>
  <c r="F26" i="2"/>
  <c r="F40" i="2"/>
  <c r="F17" i="2"/>
  <c r="F18" i="2"/>
  <c r="F62" i="2"/>
  <c r="F51" i="2"/>
  <c r="F58" i="2"/>
  <c r="F49" i="2"/>
  <c r="F59" i="2"/>
  <c r="F39" i="2"/>
  <c r="F37" i="2"/>
  <c r="F34" i="2"/>
  <c r="F33" i="2"/>
  <c r="F32" i="2"/>
  <c r="F29" i="2"/>
  <c r="F25" i="2"/>
  <c r="F20" i="2"/>
  <c r="F16" i="2"/>
  <c r="F10" i="2"/>
  <c r="F54" i="2" l="1"/>
  <c r="E76" i="2" s="1"/>
  <c r="F61" i="2"/>
  <c r="E77" i="2" s="1"/>
  <c r="F8" i="2"/>
  <c r="E70" i="2" s="1"/>
  <c r="F22" i="2" l="1"/>
  <c r="E72" i="2" s="1"/>
  <c r="F15" i="2" l="1"/>
  <c r="E71" i="2" s="1"/>
  <c r="F28" i="2"/>
  <c r="E73" i="2" s="1"/>
  <c r="F36" i="2"/>
  <c r="E74" i="2" s="1"/>
  <c r="F46" i="2"/>
  <c r="E75" i="2" s="1"/>
  <c r="E78" i="2" l="1"/>
  <c r="F66" i="2"/>
  <c r="F78" i="2"/>
  <c r="C4" i="4"/>
</calcChain>
</file>

<file path=xl/sharedStrings.xml><?xml version="1.0" encoding="utf-8"?>
<sst xmlns="http://schemas.openxmlformats.org/spreadsheetml/2006/main" count="229" uniqueCount="185">
  <si>
    <t>E-Mail:</t>
  </si>
  <si>
    <t>Web:</t>
  </si>
  <si>
    <t xml:space="preserve">Dirección: </t>
  </si>
  <si>
    <t xml:space="preserve">Provincia </t>
  </si>
  <si>
    <t xml:space="preserve">Cantón </t>
  </si>
  <si>
    <t xml:space="preserve">Distrito </t>
  </si>
  <si>
    <t xml:space="preserve">Logo:                                          </t>
  </si>
  <si>
    <t xml:space="preserve">Servicios que ofrece: </t>
  </si>
  <si>
    <t xml:space="preserve">Persona de contacto:   </t>
  </si>
  <si>
    <t>Mujeres</t>
  </si>
  <si>
    <t xml:space="preserve">Hombres </t>
  </si>
  <si>
    <t>VALOR ASIGNADO</t>
  </si>
  <si>
    <t xml:space="preserve"> Requisitos Legales</t>
  </si>
  <si>
    <t xml:space="preserve">Planificación Estratégica </t>
  </si>
  <si>
    <t>Recurso Humano</t>
  </si>
  <si>
    <t>VARIABLES</t>
  </si>
  <si>
    <t>Principales recursos con que cuenta la OC:</t>
  </si>
  <si>
    <t>Representante Legal de la OC:</t>
  </si>
  <si>
    <t>Si tiene algún cargo directivo en la OC indicar:</t>
  </si>
  <si>
    <t>Número de trabajadores en el proyecto socioproductivo:</t>
  </si>
  <si>
    <t xml:space="preserve">Numero de Afiliados a la OC: </t>
  </si>
  <si>
    <t>Año de fundación:</t>
  </si>
  <si>
    <t>Actividad principal socioproductiva que desarrolla:</t>
  </si>
  <si>
    <t>Cantidad de años desarrollando la actividad socioproductiva:</t>
  </si>
  <si>
    <t xml:space="preserve">Mercadeo </t>
  </si>
  <si>
    <t>El proyecto cuenta con Misión y Visión actualizadas</t>
  </si>
  <si>
    <t xml:space="preserve">Se han establecido valores y principios para ejecutar el proyecto </t>
  </si>
  <si>
    <t>Hay claridad de los roles de la OC y el proyecto socioproductivo</t>
  </si>
  <si>
    <t>Gestión Asociativa</t>
  </si>
  <si>
    <t>El proyecto entrega informes periodicos de su accionar a la OC</t>
  </si>
  <si>
    <t xml:space="preserve">El proyecto invierte en la comunidad parte de los beneficios que genera </t>
  </si>
  <si>
    <t>Hay una participación activa de las personas involucradas en la toma de decisiones</t>
  </si>
  <si>
    <t>Se cuenta con flujos de caja como herramienta para la toma de decisiones</t>
  </si>
  <si>
    <t>Se cuenta con presupuestos anuales para el control de gastos e inversiones</t>
  </si>
  <si>
    <t>Se llevan registros sobre reuniones, minutas y acuerdos</t>
  </si>
  <si>
    <t>Gestión Financiera</t>
  </si>
  <si>
    <t>Se cuenta con manual de perfiles y funciones.</t>
  </si>
  <si>
    <t>Se aplica un programa de incentivos al personal.</t>
  </si>
  <si>
    <t>Se cuenta con personal técnico y operativo óptimo</t>
  </si>
  <si>
    <t>Hay una organigrama funcional  aprobado por la Junta Directiva</t>
  </si>
  <si>
    <t>El negocio cuenta con la patente municipal de funcionamiento</t>
  </si>
  <si>
    <t>Se cuenta con permisos ambientales de funcionamiento</t>
  </si>
  <si>
    <t>.</t>
  </si>
  <si>
    <t xml:space="preserve">El proyecto cuenta con un reglamento interno de trabajo </t>
  </si>
  <si>
    <t>El proyecto cuenta con personal gerencial óptimo</t>
  </si>
  <si>
    <t>La contabilidad es segura y se lleva puntualmente</t>
  </si>
  <si>
    <t>La contabilidad es un insumo constante para la toma de decisiones</t>
  </si>
  <si>
    <t>Los informes contables son conocidos por la OC como parte de la rendición de cuentas</t>
  </si>
  <si>
    <t>Se cuenta con un plan de negocios actualizado</t>
  </si>
  <si>
    <t>El proyecto tiene capacidad de generación de capital de trabajo propio</t>
  </si>
  <si>
    <t>Mercadeo</t>
  </si>
  <si>
    <t>Requisitos Legales</t>
  </si>
  <si>
    <t>Hay mejoras comunales importantes gracias a la inversión social del proyeto productivo</t>
  </si>
  <si>
    <t>El proyecto productivo y no los asociados de forma indivdual, es quien comercializa directamente los productos</t>
  </si>
  <si>
    <t>El proyecto produtivo es quien compra directamente los insumos</t>
  </si>
  <si>
    <t>Las decisiones a lo interno del proyecto se basan en información actualizada y oportuna</t>
  </si>
  <si>
    <t>El proyecto cuenta con proveedores estables y de calidad para los insumos requeridos</t>
  </si>
  <si>
    <t>El proyecto cuenta con clientes de calidad que dan estabilidad en ingresos</t>
  </si>
  <si>
    <t>Se tienen identificadas las alternativas de crecimiento de mercado para el proyecto</t>
  </si>
  <si>
    <t>CALIFICACIÓN OBTENIDA</t>
  </si>
  <si>
    <t>Hay conocimiento y aplicación de la legislación laboral para con los empleados</t>
  </si>
  <si>
    <t>La Junta directiva esta capacitada para mantener en opración el proyecto</t>
  </si>
  <si>
    <t>El proyecto cuenta con instalaciones óptimas para producir</t>
  </si>
  <si>
    <t>El proyecto opera en condiciones de rentabilidad</t>
  </si>
  <si>
    <t>Producción / Operación</t>
  </si>
  <si>
    <t>Contabilidad</t>
  </si>
  <si>
    <t>TOTAL</t>
  </si>
  <si>
    <t>La instalaciones productivas pertenecen a la Asociación</t>
  </si>
  <si>
    <t>ACCESO A LA INFORMACIÓN DE LA ORGANIZACIÓN</t>
  </si>
  <si>
    <t>ACCESO A LA HERRAMIENTA DE ANÁLISIS  DE LA ORGANIZACIÓN</t>
  </si>
  <si>
    <t>ACCESO A LOS RESULTADOS DEL DIAGNÓSTICO PRELIMINAR</t>
  </si>
  <si>
    <t>CONDICIÓN ÓPTIMA</t>
  </si>
  <si>
    <t>Clasificación entre 0 y menos de 30 puntos</t>
  </si>
  <si>
    <t>Clasificación entre 31 y menos de 60 puntos</t>
  </si>
  <si>
    <t>Clasificación entre 61 y menos de 90 puntos</t>
  </si>
  <si>
    <t>Clasificación entre 91 y 110 puntos</t>
  </si>
  <si>
    <t>Puntajes obtenidos</t>
  </si>
  <si>
    <t>CLASIFICACIÓN</t>
  </si>
  <si>
    <t xml:space="preserve">ESTRATEGIA </t>
  </si>
  <si>
    <t>ELEMENTOS DE VALORACIÓN</t>
  </si>
  <si>
    <t>El proyecto está al día con las obligaciones con la CCSS</t>
  </si>
  <si>
    <t>Se tiene permiso de funcionamiento del ente regulador de la actividad (Salud, agua, ambiente)</t>
  </si>
  <si>
    <t>El proyecto se ha apoyado con alianzas estratégicas con entidades de apoyo</t>
  </si>
  <si>
    <t>Hay acompañamiento externo de expertos para la toma de decisiones importantes</t>
  </si>
  <si>
    <t>El proyecto cuenta con garantías idóneas para solicitar apalancamiento</t>
  </si>
  <si>
    <t>Se cuenta con controles internos adecuados para detectar riesgos (robos, inventarios, activos)</t>
  </si>
  <si>
    <t>El proyecto productivo es el que genera el valor agregado a los productos y no los asociados</t>
  </si>
  <si>
    <t>La organización dispone de la papelería y los archivos en la sede de la organización</t>
  </si>
  <si>
    <t>Los estados financieros están al día y son utilizados para la toma de decisiones gerenciales</t>
  </si>
  <si>
    <t>Se cuenta con ejecuciones presupuestarias para la toma de decisiones de la Junta Directiva</t>
  </si>
  <si>
    <t>HERRAMIENTA DE DIAGNÓSTICO DE ORGANIZACIONES COMUNALES</t>
  </si>
  <si>
    <t>1 Si /  0 No</t>
  </si>
  <si>
    <t>Producción / operación</t>
  </si>
  <si>
    <t>VOLVER AL INICIO</t>
  </si>
  <si>
    <t xml:space="preserve">Nombre de la Organización Comunal: </t>
  </si>
  <si>
    <t>Teléfono:</t>
  </si>
  <si>
    <t>INFORMACIÓN SOBRE EL PROYECTO SOCIOPRODUCTIVO</t>
  </si>
  <si>
    <t>INFORMACIÓN SOBRE LA ORGANIZACIÓN COMUNAL</t>
  </si>
  <si>
    <t>c</t>
  </si>
  <si>
    <t>Entregar F1</t>
  </si>
  <si>
    <t>Entregar F2</t>
  </si>
  <si>
    <t>Entregar F3</t>
  </si>
  <si>
    <t>Entregar F4</t>
  </si>
  <si>
    <t>Nombre del proyecto y fecha del diagnóstico:</t>
  </si>
  <si>
    <t>Escribir aquí el nombre de la Organización y la fecha del diagnóstico</t>
  </si>
  <si>
    <t>ACCIONES DE SEGUIMIENTO</t>
  </si>
  <si>
    <t xml:space="preserve">FECHA DE CUMPLIMIENTO </t>
  </si>
  <si>
    <t>RESPONSABLES</t>
  </si>
  <si>
    <t>BRECHAS IDENTIFICADAS</t>
  </si>
  <si>
    <t>Realizar trámite de actualizar planilla</t>
  </si>
  <si>
    <t>Presidente de la OC</t>
  </si>
  <si>
    <t>HERRAMIENTA DE SEGUIMIENTO PARA PROYECTOS SOCIOPRODUCTIVOS</t>
  </si>
  <si>
    <t>JJ</t>
  </si>
  <si>
    <t>HERRAMIENTA SE SEGUIMIENTO A PROYECTOS SOCIOPRODUCTIVOS</t>
  </si>
  <si>
    <t>Ejemplo</t>
  </si>
  <si>
    <t>Promoción de proyectos socioproductivos en las organizaciones comunales</t>
  </si>
  <si>
    <t>FUENTE DE VERIFICACIÓN</t>
  </si>
  <si>
    <t>Documento renovado y al día expedido por la Municiaplidad respectiva.</t>
  </si>
  <si>
    <t>Documento al día expedido por la sede respectiva del Ministerio de Salud.</t>
  </si>
  <si>
    <t>El negocio cuenta con la patente comercial municipal de funcionamiento</t>
  </si>
  <si>
    <t>Planillas pagadas en la CCSS al día o en línea.</t>
  </si>
  <si>
    <t>Informes anuales o parciales.</t>
  </si>
  <si>
    <t>Flujos de caja anuales, documentos de planificación.</t>
  </si>
  <si>
    <t>Estados financieros, balances.</t>
  </si>
  <si>
    <t>Presupuesto de inversiones.</t>
  </si>
  <si>
    <t>Contabilidad al día no más de 20 días hábiles de atraso con sus respectivas conciliaciones.</t>
  </si>
  <si>
    <t>Copia del organigrama aprobado por la Asamblea o al menos la Junta Directiva.</t>
  </si>
  <si>
    <t>Copia del reglamento interno de trabajo.</t>
  </si>
  <si>
    <t>Manual de perfiles y funciones actualizado</t>
  </si>
  <si>
    <t>Documento de plan de negocios del proyecto</t>
  </si>
  <si>
    <t>Los ingresos por ventas están a nombre del proyecto</t>
  </si>
  <si>
    <t>Facturas de compras a nombre del proyecto</t>
  </si>
  <si>
    <t>Plan de negocios actualizado</t>
  </si>
  <si>
    <t>Documentación de la política escrita</t>
  </si>
  <si>
    <t>Documento de respaldo</t>
  </si>
  <si>
    <t>Ultimos dos estados financieros anuales</t>
  </si>
  <si>
    <t>Lista de clientes más importantes por compras realizadas</t>
  </si>
  <si>
    <t>Estados financieros al día</t>
  </si>
  <si>
    <t>Actas de asambleas o sesiones donde se presentan informes contables o estados financieros</t>
  </si>
  <si>
    <t>Gerente manifiesta su conformidad con las labores operativas</t>
  </si>
  <si>
    <t>Copia de  membretes y archivos utilizados</t>
  </si>
  <si>
    <t xml:space="preserve">Revisión de facturas emitidas a  nombre del proyecto </t>
  </si>
  <si>
    <t>Comunicados, resoluciones o memorandos al personal</t>
  </si>
  <si>
    <t>Se tiene permiso de funcionamiento del Ministerio de Salud.</t>
  </si>
  <si>
    <r>
      <t xml:space="preserve">Se cuenta con la póliza de riesgos del trabajo para sus empleados </t>
    </r>
    <r>
      <rPr>
        <sz val="9"/>
        <color theme="1"/>
        <rFont val="Arial"/>
        <family val="2"/>
      </rPr>
      <t>( O visitantes en caso de proyectos de Turismo Comunitario o afines).</t>
    </r>
  </si>
  <si>
    <r>
      <t>Se cuenta con permisos ambientales de funcionamiento</t>
    </r>
    <r>
      <rPr>
        <sz val="9"/>
        <color indexed="8"/>
        <rFont val="Arial"/>
        <family val="2"/>
      </rPr>
      <t xml:space="preserve"> (De ser necesario según formulario de Setena). Si no requiere ser valorado en Setena, es suficiente el permiso de construcción municipal como prueba.</t>
    </r>
  </si>
  <si>
    <t>El proyecto ha recibido apoyo de Instituciones Públicas para su desarrollo</t>
  </si>
  <si>
    <t>Hay acompañamiento externo de expertos para la toma de decisiones importantes en el proyecto</t>
  </si>
  <si>
    <t>Se llevan registros sobre reuniones, minutas y acuerdos respecto al proyecto</t>
  </si>
  <si>
    <t>Libros de actas, comisiones, sesiones o asambleas que registren decisiones sobre el proyecto socioproductivo</t>
  </si>
  <si>
    <t>Documentos de respaldo, informes de expertos que recibe o contrata el proyecto</t>
  </si>
  <si>
    <t>El proyecto entrega informes periodicos de su accionar a la Asamblea o Junta Directiva según  corresponda, o a ambas</t>
  </si>
  <si>
    <t>Listas de asistencia a asambleas anuales, asambleas extraordinarias donde se discute sobre el proyecto</t>
  </si>
  <si>
    <t xml:space="preserve">El proyecto socioproductivo invierte en actividades que generan impacto en la comunidad </t>
  </si>
  <si>
    <t xml:space="preserve">El proyecto cuenta con activos u otras garantías para solicitar créditos </t>
  </si>
  <si>
    <t>La Junta directiva define los lineamientos estratégicos del proyecto</t>
  </si>
  <si>
    <t>Hay un organigrama funcional  aprobado por la Junta Directiva o la Asamblea para el proyecto</t>
  </si>
  <si>
    <t>El administrador o gerente cumple con la marcha del proyecto</t>
  </si>
  <si>
    <t>El personal técnico y operativo muestran un desempeño positivo en la marcha del proyecto</t>
  </si>
  <si>
    <t>Se cuenta con manual de perfiles y funciones</t>
  </si>
  <si>
    <t>Se aplica un programa de incentivos al personal</t>
  </si>
  <si>
    <t>La información de clientes, proveedores y competencia se actualiza constantemente</t>
  </si>
  <si>
    <t>El proyecto dispone de la papelería y los archivos en el local administrativo</t>
  </si>
  <si>
    <t>Se realiza una Auditoría Externa al menos una vez al año</t>
  </si>
  <si>
    <t>Los informes contables son conocidos por la Asamblea como parte de la rendición de cuentas del proyecto socioproductivo</t>
  </si>
  <si>
    <t>Documento actualizado de póliza del INS.</t>
  </si>
  <si>
    <t>OBSERVACIONES</t>
  </si>
  <si>
    <t>Anotar los asepctos de interés para complemntar el aspecto valorado</t>
  </si>
  <si>
    <t>Declaración de Setena o el permiso municipal para la obra.</t>
  </si>
  <si>
    <t>Documento  donde se muestren ambas cosas.</t>
  </si>
  <si>
    <t>Hay claridad de la diferencia de roles de la Organización Comunal y el proyecto socioproductivo</t>
  </si>
  <si>
    <t>Acuerdos, documentos que evidencian las funciones diferenciadas</t>
  </si>
  <si>
    <t>Documentos consultoría, informes o notas de compromiso firmadas por la partes.</t>
  </si>
  <si>
    <t>La información sobre el proyecto socioproductivo está disponible para los miembros de la Organización Comunal</t>
  </si>
  <si>
    <t>Memorias, infomres, fuentes digitales u otra información de divulgación</t>
  </si>
  <si>
    <t>Informes anuales, liquidaciones presupuestarias, regitros visuales</t>
  </si>
  <si>
    <t>Hay una participación activa de las personas involucradas en la toma de decisiones del proyecto socioproductivo</t>
  </si>
  <si>
    <t>Políticas contables, procedimientos internos, informes de comités o comisiones</t>
  </si>
  <si>
    <t>Flujo de caja anual del proyecto</t>
  </si>
  <si>
    <t xml:space="preserve">Los estados financieros están al día y es utilizada para la toma de decisiones </t>
  </si>
  <si>
    <t>Acuerdos tomados por la Junta Directiva sobre la marcha del proyecto, actas</t>
  </si>
  <si>
    <t>Asamblea o Junta Directiva manifiesta su conformidad con la labor gerencial o administrativa</t>
  </si>
  <si>
    <t>El proyecto socioproductivo aplica la legislación laboral a los empleados</t>
  </si>
  <si>
    <t>Base de información o sistematización de mercadeo del proyecto</t>
  </si>
  <si>
    <t xml:space="preserve">Copia de informes de auditoría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</si>
</sst>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b/>
      <sz val="16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10" fillId="4" borderId="0" xfId="0" applyFont="1" applyFill="1"/>
    <xf numFmtId="0" fontId="2" fillId="4" borderId="0" xfId="0" applyFont="1" applyFill="1"/>
    <xf numFmtId="0" fontId="4" fillId="4" borderId="0" xfId="1" applyNumberFormat="1" applyFont="1" applyFill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5" fillId="3" borderId="8" xfId="1" applyNumberFormat="1" applyFont="1" applyFill="1" applyBorder="1" applyAlignment="1">
      <alignment horizontal="center" vertical="center" wrapText="1"/>
    </xf>
    <xf numFmtId="0" fontId="0" fillId="4" borderId="0" xfId="0" applyNumberFormat="1" applyFill="1"/>
    <xf numFmtId="0" fontId="5" fillId="2" borderId="4" xfId="2" applyNumberFormat="1" applyFont="1" applyFill="1" applyBorder="1" applyAlignment="1">
      <alignment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vertical="center" wrapText="1"/>
    </xf>
    <xf numFmtId="0" fontId="4" fillId="2" borderId="1" xfId="2" applyNumberFormat="1" applyFont="1" applyFill="1" applyBorder="1" applyAlignment="1">
      <alignment vertical="center" wrapText="1"/>
    </xf>
    <xf numFmtId="0" fontId="4" fillId="2" borderId="5" xfId="2" applyNumberFormat="1" applyFont="1" applyFill="1" applyBorder="1" applyAlignment="1">
      <alignment horizontal="center" wrapText="1"/>
    </xf>
    <xf numFmtId="0" fontId="9" fillId="3" borderId="4" xfId="2" applyNumberFormat="1" applyFont="1" applyFill="1" applyBorder="1" applyAlignment="1">
      <alignment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0" fontId="8" fillId="3" borderId="5" xfId="2" applyNumberFormat="1" applyFont="1" applyFill="1" applyBorder="1" applyAlignment="1">
      <alignment horizontal="center" wrapText="1"/>
    </xf>
    <xf numFmtId="0" fontId="3" fillId="2" borderId="4" xfId="2" applyNumberFormat="1" applyFont="1" applyFill="1" applyBorder="1" applyAlignment="1">
      <alignment vertical="center" wrapText="1"/>
    </xf>
    <xf numFmtId="0" fontId="6" fillId="2" borderId="4" xfId="2" applyNumberFormat="1" applyFont="1" applyFill="1" applyBorder="1" applyAlignment="1">
      <alignment vertical="center" wrapText="1"/>
    </xf>
    <xf numFmtId="0" fontId="19" fillId="3" borderId="4" xfId="2" applyNumberFormat="1" applyFont="1" applyFill="1" applyBorder="1" applyAlignment="1">
      <alignment horizontal="justify" wrapText="1"/>
    </xf>
    <xf numFmtId="0" fontId="9" fillId="3" borderId="13" xfId="2" applyNumberFormat="1" applyFont="1" applyFill="1" applyBorder="1" applyAlignment="1">
      <alignment vertical="center" wrapText="1"/>
    </xf>
    <xf numFmtId="0" fontId="3" fillId="2" borderId="13" xfId="2" applyNumberFormat="1" applyFont="1" applyFill="1" applyBorder="1" applyAlignment="1">
      <alignment vertical="center" wrapText="1"/>
    </xf>
    <xf numFmtId="0" fontId="3" fillId="2" borderId="14" xfId="2" applyNumberFormat="1" applyFont="1" applyFill="1" applyBorder="1" applyAlignment="1">
      <alignment vertical="center" wrapText="1"/>
    </xf>
    <xf numFmtId="0" fontId="3" fillId="2" borderId="4" xfId="0" applyNumberFormat="1" applyFont="1" applyFill="1" applyBorder="1"/>
    <xf numFmtId="0" fontId="3" fillId="2" borderId="15" xfId="0" applyNumberFormat="1" applyFont="1" applyFill="1" applyBorder="1"/>
    <xf numFmtId="0" fontId="13" fillId="3" borderId="7" xfId="0" applyNumberFormat="1" applyFont="1" applyFill="1" applyBorder="1"/>
    <xf numFmtId="0" fontId="13" fillId="3" borderId="9" xfId="0" applyNumberFormat="1" applyFont="1" applyFill="1" applyBorder="1" applyAlignment="1">
      <alignment horizontal="center"/>
    </xf>
    <xf numFmtId="0" fontId="0" fillId="4" borderId="0" xfId="0" applyNumberFormat="1" applyFill="1" applyAlignment="1">
      <alignment vertical="center"/>
    </xf>
    <xf numFmtId="0" fontId="9" fillId="3" borderId="10" xfId="2" applyNumberFormat="1" applyFont="1" applyFill="1" applyBorder="1" applyAlignment="1">
      <alignment horizontal="center" vertical="center" wrapText="1"/>
    </xf>
    <xf numFmtId="0" fontId="5" fillId="3" borderId="11" xfId="2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 applyProtection="1">
      <alignment horizontal="left"/>
    </xf>
    <xf numFmtId="0" fontId="3" fillId="2" borderId="5" xfId="0" applyNumberFormat="1" applyFont="1" applyFill="1" applyBorder="1" applyAlignment="1">
      <alignment horizontal="center"/>
    </xf>
    <xf numFmtId="0" fontId="5" fillId="3" borderId="7" xfId="0" applyNumberFormat="1" applyFont="1" applyFill="1" applyBorder="1"/>
    <xf numFmtId="0" fontId="5" fillId="3" borderId="9" xfId="0" applyNumberFormat="1" applyFont="1" applyFill="1" applyBorder="1" applyAlignment="1">
      <alignment horizontal="center"/>
    </xf>
    <xf numFmtId="0" fontId="4" fillId="4" borderId="0" xfId="2" applyNumberFormat="1" applyFont="1" applyFill="1" applyAlignment="1">
      <alignment horizontal="center" vertical="center" wrapText="1"/>
    </xf>
    <xf numFmtId="0" fontId="17" fillId="3" borderId="10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center"/>
    </xf>
    <xf numFmtId="0" fontId="20" fillId="2" borderId="5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left"/>
    </xf>
    <xf numFmtId="0" fontId="11" fillId="2" borderId="8" xfId="0" applyNumberFormat="1" applyFont="1" applyFill="1" applyBorder="1" applyAlignment="1">
      <alignment horizontal="center"/>
    </xf>
    <xf numFmtId="0" fontId="20" fillId="2" borderId="9" xfId="0" applyNumberFormat="1" applyFont="1" applyFill="1" applyBorder="1" applyAlignment="1">
      <alignment horizontal="center"/>
    </xf>
    <xf numFmtId="0" fontId="13" fillId="4" borderId="0" xfId="0" applyNumberFormat="1" applyFont="1" applyFill="1" applyAlignment="1">
      <alignment horizontal="center"/>
    </xf>
    <xf numFmtId="0" fontId="5" fillId="2" borderId="4" xfId="2" applyNumberFormat="1" applyFont="1" applyFill="1" applyBorder="1" applyAlignment="1" applyProtection="1">
      <alignment vertical="center" wrapText="1"/>
    </xf>
    <xf numFmtId="0" fontId="5" fillId="2" borderId="7" xfId="2" applyNumberFormat="1" applyFont="1" applyFill="1" applyBorder="1" applyAlignment="1" applyProtection="1">
      <alignment vertical="center" wrapText="1"/>
    </xf>
    <xf numFmtId="0" fontId="13" fillId="4" borderId="0" xfId="0" applyFont="1" applyFill="1"/>
    <xf numFmtId="0" fontId="5" fillId="3" borderId="1" xfId="2" applyNumberFormat="1" applyFont="1" applyFill="1" applyBorder="1" applyAlignment="1" applyProtection="1">
      <alignment horizontal="center" wrapText="1"/>
    </xf>
    <xf numFmtId="0" fontId="5" fillId="2" borderId="4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ill="1" applyBorder="1" applyAlignment="1" applyProtection="1">
      <alignment horizontal="center" wrapText="1"/>
      <protection locked="0"/>
    </xf>
    <xf numFmtId="0" fontId="5" fillId="2" borderId="4" xfId="0" applyNumberFormat="1" applyFont="1" applyFill="1" applyBorder="1" applyAlignment="1" applyProtection="1">
      <alignment vertical="center" wrapText="1"/>
    </xf>
    <xf numFmtId="0" fontId="5" fillId="2" borderId="10" xfId="2" applyNumberFormat="1" applyFont="1" applyFill="1" applyBorder="1" applyAlignment="1" applyProtection="1">
      <alignment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13" fillId="2" borderId="0" xfId="0" applyNumberFormat="1" applyFont="1" applyFill="1" applyAlignment="1">
      <alignment horizontal="center"/>
    </xf>
    <xf numFmtId="0" fontId="22" fillId="3" borderId="1" xfId="2" applyNumberFormat="1" applyFont="1" applyFill="1" applyBorder="1" applyAlignment="1">
      <alignment horizontal="center" vertical="center" wrapText="1"/>
    </xf>
    <xf numFmtId="0" fontId="26" fillId="4" borderId="0" xfId="0" applyNumberFormat="1" applyFont="1" applyFill="1"/>
    <xf numFmtId="0" fontId="27" fillId="4" borderId="0" xfId="1" applyNumberFormat="1" applyFont="1" applyFill="1" applyAlignment="1">
      <alignment horizontal="center" vertical="center" wrapText="1"/>
    </xf>
    <xf numFmtId="0" fontId="27" fillId="2" borderId="2" xfId="2" applyNumberFormat="1" applyFont="1" applyFill="1" applyBorder="1" applyAlignment="1">
      <alignment vertical="center" wrapText="1"/>
    </xf>
    <xf numFmtId="0" fontId="23" fillId="3" borderId="2" xfId="2" applyNumberFormat="1" applyFont="1" applyFill="1" applyBorder="1" applyAlignment="1">
      <alignment horizontal="center" vertical="center" wrapText="1"/>
    </xf>
    <xf numFmtId="0" fontId="23" fillId="3" borderId="20" xfId="2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/>
    </xf>
    <xf numFmtId="0" fontId="9" fillId="3" borderId="4" xfId="0" applyNumberFormat="1" applyFont="1" applyFill="1" applyBorder="1" applyAlignment="1" applyProtection="1">
      <alignment horizontal="center"/>
      <protection locked="0"/>
    </xf>
    <xf numFmtId="0" fontId="25" fillId="2" borderId="2" xfId="2" applyNumberFormat="1" applyFont="1" applyFill="1" applyBorder="1" applyAlignment="1" applyProtection="1">
      <alignment horizontal="left" vertical="center" wrapText="1"/>
      <protection locked="0"/>
    </xf>
    <xf numFmtId="17" fontId="25" fillId="2" borderId="2" xfId="2" applyNumberFormat="1" applyFont="1" applyFill="1" applyBorder="1" applyAlignment="1" applyProtection="1">
      <alignment horizontal="left" vertical="center" wrapText="1"/>
      <protection locked="0"/>
    </xf>
    <xf numFmtId="0" fontId="28" fillId="2" borderId="5" xfId="2" applyNumberFormat="1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left" vertical="center" wrapText="1"/>
    </xf>
    <xf numFmtId="0" fontId="29" fillId="2" borderId="5" xfId="0" applyNumberFormat="1" applyFont="1" applyFill="1" applyBorder="1" applyAlignment="1">
      <alignment horizontal="left" vertical="center" wrapText="1"/>
    </xf>
    <xf numFmtId="0" fontId="24" fillId="3" borderId="2" xfId="2" applyNumberFormat="1" applyFont="1" applyFill="1" applyBorder="1" applyAlignment="1">
      <alignment horizontal="left" vertical="center" wrapText="1"/>
    </xf>
    <xf numFmtId="0" fontId="30" fillId="3" borderId="5" xfId="2" applyNumberFormat="1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 applyProtection="1">
      <alignment horizontal="left" vertical="center" wrapText="1"/>
      <protection locked="0"/>
    </xf>
    <xf numFmtId="0" fontId="25" fillId="2" borderId="2" xfId="2" applyNumberFormat="1" applyFont="1" applyFill="1" applyBorder="1" applyAlignment="1">
      <alignment horizontal="left" vertical="center" wrapText="1"/>
    </xf>
    <xf numFmtId="0" fontId="0" fillId="4" borderId="1" xfId="0" applyNumberFormat="1" applyFill="1" applyBorder="1"/>
    <xf numFmtId="0" fontId="14" fillId="3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NumberFormat="1" applyFont="1" applyFill="1" applyBorder="1" applyAlignment="1">
      <alignment horizontal="center" wrapText="1"/>
    </xf>
    <xf numFmtId="0" fontId="9" fillId="3" borderId="1" xfId="2" applyNumberFormat="1" applyFont="1" applyFill="1" applyBorder="1" applyAlignment="1">
      <alignment vertical="center" wrapText="1"/>
    </xf>
    <xf numFmtId="0" fontId="8" fillId="3" borderId="1" xfId="2" applyNumberFormat="1" applyFont="1" applyFill="1" applyBorder="1" applyAlignment="1">
      <alignment horizontal="center" wrapText="1"/>
    </xf>
    <xf numFmtId="0" fontId="3" fillId="2" borderId="1" xfId="2" applyNumberFormat="1" applyFont="1" applyFill="1" applyBorder="1" applyAlignment="1">
      <alignment vertical="center" wrapText="1"/>
    </xf>
    <xf numFmtId="0" fontId="12" fillId="2" borderId="1" xfId="2" applyNumberFormat="1" applyFont="1" applyFill="1" applyBorder="1" applyAlignment="1">
      <alignment horizontal="center" wrapText="1"/>
    </xf>
    <xf numFmtId="0" fontId="6" fillId="2" borderId="1" xfId="2" applyNumberFormat="1" applyFont="1" applyFill="1" applyBorder="1" applyAlignment="1">
      <alignment vertical="center" wrapText="1"/>
    </xf>
    <xf numFmtId="0" fontId="5" fillId="2" borderId="1" xfId="2" applyNumberFormat="1" applyFont="1" applyFill="1" applyBorder="1" applyAlignment="1">
      <alignment vertical="center" wrapText="1"/>
    </xf>
    <xf numFmtId="0" fontId="0" fillId="2" borderId="1" xfId="0" applyNumberFormat="1" applyFill="1" applyBorder="1"/>
    <xf numFmtId="0" fontId="19" fillId="3" borderId="1" xfId="2" applyNumberFormat="1" applyFont="1" applyFill="1" applyBorder="1" applyAlignment="1">
      <alignment horizontal="justify" wrapText="1"/>
    </xf>
    <xf numFmtId="0" fontId="12" fillId="2" borderId="1" xfId="2" applyFont="1" applyFill="1" applyBorder="1" applyAlignment="1">
      <alignment horizontal="center" wrapText="1"/>
    </xf>
    <xf numFmtId="0" fontId="9" fillId="3" borderId="1" xfId="2" applyNumberFormat="1" applyFont="1" applyFill="1" applyBorder="1" applyAlignment="1">
      <alignment horizontal="center" wrapText="1"/>
    </xf>
    <xf numFmtId="0" fontId="3" fillId="2" borderId="1" xfId="2" applyNumberFormat="1" applyFont="1" applyFill="1" applyBorder="1" applyAlignment="1">
      <alignment horizontal="center" wrapText="1"/>
    </xf>
    <xf numFmtId="0" fontId="13" fillId="3" borderId="1" xfId="0" applyNumberFormat="1" applyFont="1" applyFill="1" applyBorder="1"/>
    <xf numFmtId="0" fontId="13" fillId="3" borderId="1" xfId="0" applyNumberFormat="1" applyFont="1" applyFill="1" applyBorder="1" applyAlignment="1">
      <alignment horizontal="center"/>
    </xf>
    <xf numFmtId="0" fontId="33" fillId="3" borderId="1" xfId="0" applyNumberFormat="1" applyFont="1" applyFill="1" applyBorder="1" applyAlignment="1">
      <alignment horizontal="center" vertical="center" wrapText="1"/>
    </xf>
    <xf numFmtId="0" fontId="34" fillId="3" borderId="1" xfId="2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0" fillId="4" borderId="0" xfId="0" applyNumberFormat="1" applyFill="1" applyAlignment="1">
      <alignment horizontal="justify" vertical="justify"/>
    </xf>
    <xf numFmtId="0" fontId="2" fillId="3" borderId="1" xfId="0" applyNumberFormat="1" applyFont="1" applyFill="1" applyBorder="1" applyAlignment="1">
      <alignment horizontal="justify" vertical="justify" wrapText="1"/>
    </xf>
    <xf numFmtId="0" fontId="0" fillId="4" borderId="1" xfId="0" applyNumberFormat="1" applyFill="1" applyBorder="1" applyAlignment="1">
      <alignment horizontal="justify" vertical="justify" wrapText="1"/>
    </xf>
    <xf numFmtId="0" fontId="0" fillId="3" borderId="1" xfId="0" applyNumberFormat="1" applyFill="1" applyBorder="1" applyAlignment="1">
      <alignment horizontal="justify" vertical="justify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left" vertical="center" wrapText="1"/>
    </xf>
    <xf numFmtId="0" fontId="6" fillId="2" borderId="1" xfId="2" applyNumberFormat="1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center" wrapText="1"/>
    </xf>
    <xf numFmtId="0" fontId="5" fillId="2" borderId="4" xfId="2" applyNumberFormat="1" applyFont="1" applyFill="1" applyBorder="1" applyAlignment="1" applyProtection="1">
      <alignment vertical="center" wrapText="1"/>
    </xf>
    <xf numFmtId="0" fontId="3" fillId="2" borderId="8" xfId="2" applyNumberFormat="1" applyFill="1" applyBorder="1" applyAlignment="1" applyProtection="1">
      <alignment horizontal="center" wrapText="1"/>
      <protection locked="0"/>
    </xf>
    <xf numFmtId="0" fontId="3" fillId="2" borderId="9" xfId="2" applyNumberFormat="1" applyFill="1" applyBorder="1" applyAlignment="1" applyProtection="1">
      <alignment horizontal="center" wrapText="1"/>
      <protection locked="0"/>
    </xf>
    <xf numFmtId="0" fontId="3" fillId="2" borderId="1" xfId="2" applyNumberFormat="1" applyFill="1" applyBorder="1" applyAlignment="1" applyProtection="1">
      <alignment horizontal="center" wrapText="1"/>
      <protection locked="0"/>
    </xf>
    <xf numFmtId="0" fontId="3" fillId="2" borderId="5" xfId="2" applyNumberFormat="1" applyFill="1" applyBorder="1" applyAlignment="1" applyProtection="1">
      <alignment horizontal="center" wrapText="1"/>
      <protection locked="0"/>
    </xf>
    <xf numFmtId="0" fontId="3" fillId="2" borderId="1" xfId="2" applyNumberFormat="1" applyFill="1" applyBorder="1" applyAlignment="1" applyProtection="1">
      <alignment horizontal="left" wrapText="1"/>
      <protection locked="0"/>
    </xf>
    <xf numFmtId="0" fontId="3" fillId="2" borderId="5" xfId="2" applyNumberFormat="1" applyFill="1" applyBorder="1" applyAlignment="1" applyProtection="1">
      <alignment horizontal="left" wrapText="1"/>
      <protection locked="0"/>
    </xf>
    <xf numFmtId="0" fontId="5" fillId="3" borderId="1" xfId="2" applyNumberFormat="1" applyFont="1" applyFill="1" applyBorder="1" applyAlignment="1" applyProtection="1">
      <alignment horizontal="center" wrapText="1"/>
    </xf>
    <xf numFmtId="0" fontId="5" fillId="3" borderId="5" xfId="2" applyNumberFormat="1" applyFont="1" applyFill="1" applyBorder="1" applyAlignment="1" applyProtection="1">
      <alignment horizontal="center" wrapText="1"/>
    </xf>
    <xf numFmtId="0" fontId="3" fillId="2" borderId="2" xfId="2" applyNumberFormat="1" applyFill="1" applyBorder="1" applyAlignment="1" applyProtection="1">
      <alignment horizontal="center" wrapText="1"/>
      <protection locked="0"/>
    </xf>
    <xf numFmtId="0" fontId="3" fillId="2" borderId="3" xfId="2" applyNumberFormat="1" applyFill="1" applyBorder="1" applyAlignment="1" applyProtection="1">
      <alignment horizontal="center" wrapText="1"/>
      <protection locked="0"/>
    </xf>
    <xf numFmtId="0" fontId="3" fillId="2" borderId="6" xfId="2" applyNumberFormat="1" applyFill="1" applyBorder="1" applyAlignment="1" applyProtection="1">
      <alignment horizontal="center" wrapText="1"/>
      <protection locked="0"/>
    </xf>
    <xf numFmtId="0" fontId="5" fillId="3" borderId="4" xfId="2" applyNumberFormat="1" applyFont="1" applyFill="1" applyBorder="1" applyAlignment="1" applyProtection="1">
      <alignment horizontal="center" vertical="center" wrapText="1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5" xfId="2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ill="1" applyBorder="1" applyAlignment="1" applyProtection="1">
      <alignment horizontal="justify" vertical="justify" wrapText="1"/>
      <protection locked="0"/>
    </xf>
    <xf numFmtId="0" fontId="3" fillId="2" borderId="5" xfId="2" applyNumberFormat="1" applyFill="1" applyBorder="1" applyAlignment="1" applyProtection="1">
      <alignment horizontal="justify" vertical="justify" wrapText="1"/>
      <protection locked="0"/>
    </xf>
    <xf numFmtId="0" fontId="3" fillId="2" borderId="1" xfId="2" applyNumberFormat="1" applyFill="1" applyBorder="1" applyAlignment="1" applyProtection="1">
      <alignment wrapText="1"/>
      <protection locked="0"/>
    </xf>
    <xf numFmtId="0" fontId="3" fillId="2" borderId="5" xfId="2" applyNumberFormat="1" applyFill="1" applyBorder="1" applyAlignment="1" applyProtection="1">
      <alignment wrapText="1"/>
      <protection locked="0"/>
    </xf>
    <xf numFmtId="0" fontId="5" fillId="2" borderId="4" xfId="2" applyNumberFormat="1" applyFont="1" applyFill="1" applyBorder="1" applyAlignment="1" applyProtection="1">
      <alignment horizontal="left" vertical="center" wrapText="1"/>
    </xf>
    <xf numFmtId="0" fontId="18" fillId="3" borderId="16" xfId="2" applyNumberFormat="1" applyFont="1" applyFill="1" applyBorder="1" applyAlignment="1" applyProtection="1">
      <alignment horizontal="center" vertical="center" wrapText="1"/>
    </xf>
    <xf numFmtId="0" fontId="18" fillId="3" borderId="17" xfId="2" applyNumberFormat="1" applyFont="1" applyFill="1" applyBorder="1" applyAlignment="1" applyProtection="1">
      <alignment horizontal="center" vertical="center" wrapText="1"/>
    </xf>
    <xf numFmtId="0" fontId="18" fillId="3" borderId="18" xfId="2" applyNumberFormat="1" applyFont="1" applyFill="1" applyBorder="1" applyAlignment="1" applyProtection="1">
      <alignment horizontal="center" vertical="center" wrapText="1"/>
    </xf>
    <xf numFmtId="0" fontId="3" fillId="2" borderId="11" xfId="2" applyNumberFormat="1" applyFill="1" applyBorder="1" applyAlignment="1" applyProtection="1">
      <alignment horizontal="center" wrapText="1"/>
      <protection locked="0"/>
    </xf>
    <xf numFmtId="0" fontId="3" fillId="2" borderId="12" xfId="2" applyNumberFormat="1" applyFill="1" applyBorder="1" applyAlignment="1" applyProtection="1">
      <alignment horizontal="center" wrapText="1"/>
      <protection locked="0"/>
    </xf>
    <xf numFmtId="0" fontId="32" fillId="3" borderId="1" xfId="2" applyNumberFormat="1" applyFont="1" applyFill="1" applyBorder="1" applyAlignment="1">
      <alignment horizontal="center" vertical="center" wrapText="1"/>
    </xf>
    <xf numFmtId="0" fontId="34" fillId="3" borderId="22" xfId="0" applyNumberFormat="1" applyFont="1" applyFill="1" applyBorder="1" applyAlignment="1">
      <alignment horizontal="justify" vertical="justify" wrapText="1"/>
    </xf>
    <xf numFmtId="0" fontId="34" fillId="3" borderId="23" xfId="0" applyNumberFormat="1" applyFont="1" applyFill="1" applyBorder="1" applyAlignment="1">
      <alignment horizontal="justify" vertical="justify" wrapText="1"/>
    </xf>
    <xf numFmtId="0" fontId="34" fillId="3" borderId="24" xfId="0" applyNumberFormat="1" applyFont="1" applyFill="1" applyBorder="1" applyAlignment="1">
      <alignment horizontal="justify" vertical="justify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17" fillId="3" borderId="10" xfId="2" applyNumberFormat="1" applyFont="1" applyFill="1" applyBorder="1" applyAlignment="1">
      <alignment horizontal="center" vertical="center" wrapText="1"/>
    </xf>
    <xf numFmtId="0" fontId="17" fillId="3" borderId="19" xfId="2" applyNumberFormat="1" applyFont="1" applyFill="1" applyBorder="1" applyAlignment="1">
      <alignment horizontal="center" vertical="center" wrapText="1"/>
    </xf>
    <xf numFmtId="0" fontId="17" fillId="3" borderId="12" xfId="2" applyNumberFormat="1" applyFont="1" applyFill="1" applyBorder="1" applyAlignment="1">
      <alignment horizontal="center" vertical="center" wrapText="1"/>
    </xf>
    <xf numFmtId="0" fontId="17" fillId="3" borderId="4" xfId="2" applyNumberFormat="1" applyFont="1" applyFill="1" applyBorder="1" applyAlignment="1">
      <alignment horizontal="center" vertical="center" wrapText="1"/>
    </xf>
    <xf numFmtId="0" fontId="17" fillId="3" borderId="2" xfId="2" applyNumberFormat="1" applyFont="1" applyFill="1" applyBorder="1" applyAlignment="1">
      <alignment horizontal="center" vertical="center" wrapText="1"/>
    </xf>
    <xf numFmtId="0" fontId="17" fillId="3" borderId="5" xfId="2" applyNumberFormat="1" applyFont="1" applyFill="1" applyBorder="1" applyAlignment="1">
      <alignment horizontal="center" vertical="center" wrapText="1"/>
    </xf>
    <xf numFmtId="0" fontId="13" fillId="3" borderId="1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GRAFICO DE BRECHAS DE LA ORGANIZACIÓN COMUNAL</a:t>
            </a:r>
          </a:p>
        </c:rich>
      </c:tx>
      <c:layout>
        <c:manualLayout>
          <c:xMode val="edge"/>
          <c:yMode val="edge"/>
          <c:x val="0.24110461812108197"/>
          <c:y val="2.417479887768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'HERRAMIENTAS DE ANÁLISIS'!$E$69</c:f>
              <c:strCache>
                <c:ptCount val="1"/>
                <c:pt idx="0">
                  <c:v>CALIFICACIÓN OBTENIDA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'HERRAMIENTAS DE ANÁLISIS'!$D$70:$D$77</c:f>
              <c:strCache>
                <c:ptCount val="8"/>
                <c:pt idx="0">
                  <c:v>Requisitos Legales</c:v>
                </c:pt>
                <c:pt idx="1">
                  <c:v>Planificación Estratégica </c:v>
                </c:pt>
                <c:pt idx="2">
                  <c:v>Gestión Asociativa</c:v>
                </c:pt>
                <c:pt idx="3">
                  <c:v>Gestión Financiera</c:v>
                </c:pt>
                <c:pt idx="4">
                  <c:v>Recurso Humano</c:v>
                </c:pt>
                <c:pt idx="5">
                  <c:v>Mercadeo</c:v>
                </c:pt>
                <c:pt idx="6">
                  <c:v>Producción / operación</c:v>
                </c:pt>
                <c:pt idx="7">
                  <c:v>Contabilidad</c:v>
                </c:pt>
              </c:strCache>
            </c:strRef>
          </c:cat>
          <c:val>
            <c:numRef>
              <c:f>'HERRAMIENTAS DE ANÁLISIS'!$E$70:$E$77</c:f>
              <c:numCache>
                <c:formatCode>General</c:formatCode>
                <c:ptCount val="8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10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F68-AE32-38EAA6F71B4B}"/>
            </c:ext>
          </c:extLst>
        </c:ser>
        <c:ser>
          <c:idx val="1"/>
          <c:order val="1"/>
          <c:tx>
            <c:strRef>
              <c:f>'HERRAMIENTAS DE ANÁLISIS'!$F$69</c:f>
              <c:strCache>
                <c:ptCount val="1"/>
                <c:pt idx="0">
                  <c:v>CONDICIÓN ÓPTIMA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'HERRAMIENTAS DE ANÁLISIS'!$D$70:$D$77</c:f>
              <c:strCache>
                <c:ptCount val="8"/>
                <c:pt idx="0">
                  <c:v>Requisitos Legales</c:v>
                </c:pt>
                <c:pt idx="1">
                  <c:v>Planificación Estratégica </c:v>
                </c:pt>
                <c:pt idx="2">
                  <c:v>Gestión Asociativa</c:v>
                </c:pt>
                <c:pt idx="3">
                  <c:v>Gestión Financiera</c:v>
                </c:pt>
                <c:pt idx="4">
                  <c:v>Recurso Humano</c:v>
                </c:pt>
                <c:pt idx="5">
                  <c:v>Mercadeo</c:v>
                </c:pt>
                <c:pt idx="6">
                  <c:v>Producción / operación</c:v>
                </c:pt>
                <c:pt idx="7">
                  <c:v>Contabilidad</c:v>
                </c:pt>
              </c:strCache>
            </c:strRef>
          </c:cat>
          <c:val>
            <c:numRef>
              <c:f>'HERRAMIENTAS DE ANÁLISIS'!$F$70:$F$77</c:f>
              <c:numCache>
                <c:formatCode>General</c:formatCode>
                <c:ptCount val="8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9-4F68-AE32-38EAA6F7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325632"/>
        <c:axId val="890319648"/>
      </c:radarChart>
      <c:catAx>
        <c:axId val="89032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90319648"/>
        <c:crosses val="autoZero"/>
        <c:auto val="1"/>
        <c:lblAlgn val="ctr"/>
        <c:lblOffset val="100"/>
        <c:noMultiLvlLbl val="0"/>
      </c:catAx>
      <c:valAx>
        <c:axId val="89031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89032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7912470445326565"/>
          <c:y val="0.86252877775725967"/>
          <c:w val="0.21955351986230476"/>
          <c:h val="0.13694881889763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ESULTADOS!A1"/><Relationship Id="rId2" Type="http://schemas.openxmlformats.org/officeDocument/2006/relationships/hyperlink" Target="#'HERRAMIENTAS DE AN&#193;LISIS'!A1"/><Relationship Id="rId1" Type="http://schemas.openxmlformats.org/officeDocument/2006/relationships/image" Target="../media/image1.png"/><Relationship Id="rId5" Type="http://schemas.openxmlformats.org/officeDocument/2006/relationships/hyperlink" Target="#'HERRAMIENTA SEGUIMIENTO AL PROY'!A1"/><Relationship Id="rId4" Type="http://schemas.openxmlformats.org/officeDocument/2006/relationships/hyperlink" Target="#'INFORMACI&#211;N DEL PSP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ORTADA DE HERRAMIENTA DINADEC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ORTADA DE HERRAMIENTA DINADEC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PORTADA DE HERRAMIENTA DINADECO'!A1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ORTADA DE HERRAMIENTA DINADEC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198292</xdr:colOff>
      <xdr:row>5</xdr:row>
      <xdr:rowOff>182708</xdr:rowOff>
    </xdr:from>
    <xdr:to>
      <xdr:col>10</xdr:col>
      <xdr:colOff>579292</xdr:colOff>
      <xdr:row>20</xdr:row>
      <xdr:rowOff>101547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292" y="2087708"/>
          <a:ext cx="5715000" cy="277633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</xdr:pic>
    <xdr:clientData/>
  </xdr:twoCellAnchor>
  <xdr:twoCellAnchor>
    <xdr:from>
      <xdr:col>3</xdr:col>
      <xdr:colOff>104775</xdr:colOff>
      <xdr:row>22</xdr:row>
      <xdr:rowOff>85725</xdr:rowOff>
    </xdr:from>
    <xdr:to>
      <xdr:col>3</xdr:col>
      <xdr:colOff>695325</xdr:colOff>
      <xdr:row>24</xdr:row>
      <xdr:rowOff>38100</xdr:rowOff>
    </xdr:to>
    <xdr:sp macro="" textlink="">
      <xdr:nvSpPr>
        <xdr:cNvPr id="3" name="Bisel 2">
          <a:hlinkClick xmlns:r="http://schemas.openxmlformats.org/officeDocument/2006/relationships" r:id="rId2"/>
        </xdr:cNvPr>
        <xdr:cNvSpPr/>
      </xdr:nvSpPr>
      <xdr:spPr>
        <a:xfrm>
          <a:off x="2390775" y="4667250"/>
          <a:ext cx="590550" cy="342900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 b="1"/>
            <a:t>IR</a:t>
          </a:r>
          <a:endParaRPr lang="es-CR" sz="1100" b="1"/>
        </a:p>
      </xdr:txBody>
    </xdr:sp>
    <xdr:clientData/>
  </xdr:twoCellAnchor>
  <xdr:twoCellAnchor>
    <xdr:from>
      <xdr:col>4</xdr:col>
      <xdr:colOff>85725</xdr:colOff>
      <xdr:row>24</xdr:row>
      <xdr:rowOff>114300</xdr:rowOff>
    </xdr:from>
    <xdr:to>
      <xdr:col>4</xdr:col>
      <xdr:colOff>676275</xdr:colOff>
      <xdr:row>26</xdr:row>
      <xdr:rowOff>57150</xdr:rowOff>
    </xdr:to>
    <xdr:sp macro="" textlink="">
      <xdr:nvSpPr>
        <xdr:cNvPr id="4" name="Bisel 3">
          <a:hlinkClick xmlns:r="http://schemas.openxmlformats.org/officeDocument/2006/relationships" r:id="rId3"/>
        </xdr:cNvPr>
        <xdr:cNvSpPr/>
      </xdr:nvSpPr>
      <xdr:spPr>
        <a:xfrm>
          <a:off x="3133725" y="4705350"/>
          <a:ext cx="590550" cy="333375"/>
        </a:xfrm>
        <a:prstGeom prst="bevel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 b="1"/>
            <a:t>IR</a:t>
          </a:r>
        </a:p>
      </xdr:txBody>
    </xdr:sp>
    <xdr:clientData/>
  </xdr:twoCellAnchor>
  <xdr:twoCellAnchor>
    <xdr:from>
      <xdr:col>2</xdr:col>
      <xdr:colOff>76200</xdr:colOff>
      <xdr:row>20</xdr:row>
      <xdr:rowOff>38100</xdr:rowOff>
    </xdr:from>
    <xdr:to>
      <xdr:col>2</xdr:col>
      <xdr:colOff>666750</xdr:colOff>
      <xdr:row>21</xdr:row>
      <xdr:rowOff>180975</xdr:rowOff>
    </xdr:to>
    <xdr:sp macro="" textlink="">
      <xdr:nvSpPr>
        <xdr:cNvPr id="5" name="Bisel 4">
          <a:hlinkClick xmlns:r="http://schemas.openxmlformats.org/officeDocument/2006/relationships" r:id="rId4"/>
        </xdr:cNvPr>
        <xdr:cNvSpPr/>
      </xdr:nvSpPr>
      <xdr:spPr>
        <a:xfrm>
          <a:off x="1600200" y="4229100"/>
          <a:ext cx="590550" cy="333375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 b="1"/>
            <a:t>IR</a:t>
          </a:r>
        </a:p>
      </xdr:txBody>
    </xdr:sp>
    <xdr:clientData/>
  </xdr:twoCellAnchor>
  <xdr:twoCellAnchor>
    <xdr:from>
      <xdr:col>5</xdr:col>
      <xdr:colOff>38100</xdr:colOff>
      <xdr:row>26</xdr:row>
      <xdr:rowOff>180975</xdr:rowOff>
    </xdr:from>
    <xdr:to>
      <xdr:col>5</xdr:col>
      <xdr:colOff>628650</xdr:colOff>
      <xdr:row>28</xdr:row>
      <xdr:rowOff>123825</xdr:rowOff>
    </xdr:to>
    <xdr:sp macro="" textlink="">
      <xdr:nvSpPr>
        <xdr:cNvPr id="6" name="Bisel 5">
          <a:hlinkClick xmlns:r="http://schemas.openxmlformats.org/officeDocument/2006/relationships" r:id="rId5"/>
        </xdr:cNvPr>
        <xdr:cNvSpPr/>
      </xdr:nvSpPr>
      <xdr:spPr>
        <a:xfrm>
          <a:off x="3848100" y="5162550"/>
          <a:ext cx="590550" cy="333375"/>
        </a:xfrm>
        <a:prstGeom prst="bevel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 b="1"/>
            <a:t>IR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23</xdr:row>
      <xdr:rowOff>0</xdr:rowOff>
    </xdr:from>
    <xdr:to>
      <xdr:col>8</xdr:col>
      <xdr:colOff>590550</xdr:colOff>
      <xdr:row>23</xdr:row>
      <xdr:rowOff>339989</xdr:rowOff>
    </xdr:to>
    <xdr:sp macro="" textlink="">
      <xdr:nvSpPr>
        <xdr:cNvPr id="3" name="Bisel 2">
          <a:hlinkClick xmlns:r="http://schemas.openxmlformats.org/officeDocument/2006/relationships" r:id="rId1"/>
        </xdr:cNvPr>
        <xdr:cNvSpPr/>
      </xdr:nvSpPr>
      <xdr:spPr>
        <a:xfrm>
          <a:off x="13025438" y="9441656"/>
          <a:ext cx="590550" cy="339989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85</xdr:row>
      <xdr:rowOff>333376</xdr:rowOff>
    </xdr:from>
    <xdr:to>
      <xdr:col>5</xdr:col>
      <xdr:colOff>1114425</xdr:colOff>
      <xdr:row>87</xdr:row>
      <xdr:rowOff>137584</xdr:rowOff>
    </xdr:to>
    <xdr:sp macro="" textlink="">
      <xdr:nvSpPr>
        <xdr:cNvPr id="2" name="Bisel 1">
          <a:hlinkClick xmlns:r="http://schemas.openxmlformats.org/officeDocument/2006/relationships" r:id="rId1"/>
        </xdr:cNvPr>
        <xdr:cNvSpPr/>
      </xdr:nvSpPr>
      <xdr:spPr>
        <a:xfrm>
          <a:off x="11441906" y="20693064"/>
          <a:ext cx="590550" cy="339989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702468</xdr:colOff>
      <xdr:row>4</xdr:row>
      <xdr:rowOff>28575</xdr:rowOff>
    </xdr:from>
    <xdr:to>
      <xdr:col>17</xdr:col>
      <xdr:colOff>35718</xdr:colOff>
      <xdr:row>41</xdr:row>
      <xdr:rowOff>11907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71438</xdr:colOff>
      <xdr:row>25</xdr:row>
      <xdr:rowOff>71436</xdr:rowOff>
    </xdr:from>
    <xdr:to>
      <xdr:col>18</xdr:col>
      <xdr:colOff>661988</xdr:colOff>
      <xdr:row>27</xdr:row>
      <xdr:rowOff>23811</xdr:rowOff>
    </xdr:to>
    <xdr:sp macro="" textlink="">
      <xdr:nvSpPr>
        <xdr:cNvPr id="4" name="Bisel 3">
          <a:hlinkClick xmlns:r="http://schemas.openxmlformats.org/officeDocument/2006/relationships" r:id="rId2"/>
        </xdr:cNvPr>
        <xdr:cNvSpPr/>
      </xdr:nvSpPr>
      <xdr:spPr>
        <a:xfrm>
          <a:off x="13787438" y="4976811"/>
          <a:ext cx="590550" cy="333375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70</xdr:row>
      <xdr:rowOff>0</xdr:rowOff>
    </xdr:from>
    <xdr:to>
      <xdr:col>5</xdr:col>
      <xdr:colOff>1114425</xdr:colOff>
      <xdr:row>71</xdr:row>
      <xdr:rowOff>137584</xdr:rowOff>
    </xdr:to>
    <xdr:sp macro="" textlink="">
      <xdr:nvSpPr>
        <xdr:cNvPr id="2" name="Bisel 1">
          <a:hlinkClick xmlns:r="http://schemas.openxmlformats.org/officeDocument/2006/relationships" r:id="rId1"/>
        </xdr:cNvPr>
        <xdr:cNvSpPr/>
      </xdr:nvSpPr>
      <xdr:spPr>
        <a:xfrm>
          <a:off x="11439525" y="20545426"/>
          <a:ext cx="590550" cy="337608"/>
        </a:xfrm>
        <a:prstGeom prst="beve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L28"/>
  <sheetViews>
    <sheetView showGridLines="0" topLeftCell="A4" zoomScaleNormal="100" workbookViewId="0">
      <selection activeCell="P26" sqref="P26"/>
    </sheetView>
  </sheetViews>
  <sheetFormatPr baseColWidth="10" defaultColWidth="11.42578125" defaultRowHeight="15" x14ac:dyDescent="0.25"/>
  <cols>
    <col min="1" max="16384" width="11.42578125" style="1"/>
  </cols>
  <sheetData>
    <row r="2" spans="2:12" ht="15" customHeight="1" x14ac:dyDescent="0.25">
      <c r="E2" s="2"/>
      <c r="F2" s="2"/>
      <c r="G2" s="2"/>
      <c r="H2" s="2"/>
      <c r="I2" s="2"/>
      <c r="J2" s="2"/>
      <c r="K2" s="2"/>
      <c r="L2" s="2"/>
    </row>
    <row r="3" spans="2:12" ht="15" customHeight="1" x14ac:dyDescent="0.25">
      <c r="B3" s="104" t="s">
        <v>115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2" ht="15" customHeight="1" x14ac:dyDescent="0.2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12" ht="15" customHeight="1" x14ac:dyDescent="0.2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2:12" ht="15" customHeight="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17" spans="1:7" ht="15" customHeight="1" x14ac:dyDescent="0.25"/>
    <row r="18" spans="1:7" ht="15" customHeight="1" x14ac:dyDescent="0.25"/>
    <row r="21" spans="1:7" x14ac:dyDescent="0.25">
      <c r="A21" s="4"/>
      <c r="B21" s="4"/>
      <c r="C21" s="4"/>
      <c r="D21" s="4"/>
    </row>
    <row r="22" spans="1:7" ht="15.75" x14ac:dyDescent="0.25">
      <c r="A22" s="4"/>
      <c r="B22" s="4"/>
      <c r="C22" s="4"/>
      <c r="D22" s="3" t="s">
        <v>68</v>
      </c>
    </row>
    <row r="23" spans="1:7" x14ac:dyDescent="0.25">
      <c r="A23" s="4"/>
      <c r="B23" s="4"/>
      <c r="C23" s="4"/>
      <c r="D23" s="4"/>
    </row>
    <row r="24" spans="1:7" ht="15.75" x14ac:dyDescent="0.25">
      <c r="A24" s="4"/>
      <c r="B24" s="4"/>
      <c r="C24" s="4"/>
      <c r="D24" s="4"/>
      <c r="E24" s="3" t="s">
        <v>69</v>
      </c>
    </row>
    <row r="25" spans="1:7" x14ac:dyDescent="0.25">
      <c r="A25" s="4"/>
      <c r="B25" s="4"/>
      <c r="C25" s="4"/>
      <c r="D25" s="4"/>
    </row>
    <row r="26" spans="1:7" ht="15.75" x14ac:dyDescent="0.25">
      <c r="A26" s="4"/>
      <c r="B26" s="4"/>
      <c r="C26" s="4"/>
      <c r="D26" s="4"/>
      <c r="F26" s="3" t="s">
        <v>70</v>
      </c>
    </row>
    <row r="28" spans="1:7" ht="15.75" x14ac:dyDescent="0.25">
      <c r="G28" s="3" t="s">
        <v>113</v>
      </c>
    </row>
  </sheetData>
  <sheetProtection algorithmName="SHA-512" hashValue="hE1+spyAnfLFYsZ9UnJ+yQ2SQVIocgEj/4ULkjXr2QiPX43ATk4u50iFIyfeaIFz5c2seoCemHGg4W26hAL+dw==" saltValue="hRyzGS3F24ca9GXUUhJJmw==" spinCount="100000" sheet="1" objects="1" scenarios="1"/>
  <mergeCells count="1">
    <mergeCell ref="B3:L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6"/>
  <sheetViews>
    <sheetView showGridLines="0" topLeftCell="A13" zoomScale="80" zoomScaleNormal="80" workbookViewId="0"/>
  </sheetViews>
  <sheetFormatPr baseColWidth="10" defaultRowHeight="24" customHeight="1" x14ac:dyDescent="0.25"/>
  <cols>
    <col min="3" max="3" width="52.7109375" customWidth="1"/>
    <col min="4" max="4" width="22.5703125" customWidth="1"/>
    <col min="5" max="5" width="42.7109375" customWidth="1"/>
    <col min="7" max="7" width="31.85546875" customWidth="1"/>
  </cols>
  <sheetData>
    <row r="4" spans="3:7" ht="24" customHeight="1" thickBot="1" x14ac:dyDescent="0.3"/>
    <row r="5" spans="3:7" ht="39" customHeight="1" thickBot="1" x14ac:dyDescent="0.3">
      <c r="C5" s="125" t="s">
        <v>97</v>
      </c>
      <c r="D5" s="126"/>
      <c r="E5" s="126"/>
      <c r="F5" s="126"/>
      <c r="G5" s="127"/>
    </row>
    <row r="6" spans="3:7" ht="38.25" customHeight="1" x14ac:dyDescent="0.25">
      <c r="C6" s="53" t="s">
        <v>94</v>
      </c>
      <c r="D6" s="128"/>
      <c r="E6" s="128"/>
      <c r="F6" s="128"/>
      <c r="G6" s="129"/>
    </row>
    <row r="7" spans="3:7" ht="24" customHeight="1" x14ac:dyDescent="0.25">
      <c r="C7" s="50" t="s">
        <v>21</v>
      </c>
      <c r="D7" s="110"/>
      <c r="E7" s="110"/>
      <c r="F7" s="110"/>
      <c r="G7" s="111"/>
    </row>
    <row r="8" spans="3:7" ht="24" customHeight="1" x14ac:dyDescent="0.25">
      <c r="C8" s="50" t="s">
        <v>17</v>
      </c>
      <c r="D8" s="110"/>
      <c r="E8" s="110"/>
      <c r="F8" s="110"/>
      <c r="G8" s="111"/>
    </row>
    <row r="9" spans="3:7" ht="24" customHeight="1" x14ac:dyDescent="0.25">
      <c r="C9" s="50" t="s">
        <v>95</v>
      </c>
      <c r="D9" s="122"/>
      <c r="E9" s="122"/>
      <c r="F9" s="122"/>
      <c r="G9" s="123"/>
    </row>
    <row r="10" spans="3:7" ht="24" customHeight="1" x14ac:dyDescent="0.25">
      <c r="C10" s="50" t="s">
        <v>0</v>
      </c>
      <c r="D10" s="122"/>
      <c r="E10" s="122"/>
      <c r="F10" s="122"/>
      <c r="G10" s="123"/>
    </row>
    <row r="11" spans="3:7" ht="24" customHeight="1" x14ac:dyDescent="0.25">
      <c r="C11" s="50" t="s">
        <v>1</v>
      </c>
      <c r="D11" s="122"/>
      <c r="E11" s="122"/>
      <c r="F11" s="122"/>
      <c r="G11" s="123"/>
    </row>
    <row r="12" spans="3:7" ht="24" customHeight="1" x14ac:dyDescent="0.25">
      <c r="C12" s="124" t="s">
        <v>2</v>
      </c>
      <c r="D12" s="49" t="s">
        <v>3</v>
      </c>
      <c r="E12" s="49" t="s">
        <v>4</v>
      </c>
      <c r="F12" s="112" t="s">
        <v>5</v>
      </c>
      <c r="G12" s="113"/>
    </row>
    <row r="13" spans="3:7" ht="24" customHeight="1" x14ac:dyDescent="0.25">
      <c r="C13" s="124"/>
      <c r="D13" s="51"/>
      <c r="E13" s="51"/>
      <c r="F13" s="108"/>
      <c r="G13" s="109"/>
    </row>
    <row r="14" spans="3:7" ht="102" customHeight="1" x14ac:dyDescent="0.25">
      <c r="C14" s="50" t="s">
        <v>6</v>
      </c>
      <c r="D14" s="108" t="s">
        <v>98</v>
      </c>
      <c r="E14" s="108"/>
      <c r="F14" s="108"/>
      <c r="G14" s="109"/>
    </row>
    <row r="15" spans="3:7" ht="32.25" customHeight="1" x14ac:dyDescent="0.25">
      <c r="C15" s="117" t="s">
        <v>96</v>
      </c>
      <c r="D15" s="118"/>
      <c r="E15" s="118"/>
      <c r="F15" s="118"/>
      <c r="G15" s="119"/>
    </row>
    <row r="16" spans="3:7" ht="40.5" customHeight="1" x14ac:dyDescent="0.25">
      <c r="C16" s="46" t="s">
        <v>22</v>
      </c>
      <c r="D16" s="110"/>
      <c r="E16" s="110"/>
      <c r="F16" s="110"/>
      <c r="G16" s="111"/>
    </row>
    <row r="17" spans="2:9" ht="42" customHeight="1" x14ac:dyDescent="0.25">
      <c r="C17" s="52" t="s">
        <v>23</v>
      </c>
      <c r="D17" s="120"/>
      <c r="E17" s="120"/>
      <c r="F17" s="120"/>
      <c r="G17" s="121"/>
    </row>
    <row r="18" spans="2:9" ht="36.75" customHeight="1" x14ac:dyDescent="0.25">
      <c r="C18" s="46" t="s">
        <v>16</v>
      </c>
      <c r="D18" s="120"/>
      <c r="E18" s="120"/>
      <c r="F18" s="120"/>
      <c r="G18" s="121"/>
    </row>
    <row r="19" spans="2:9" ht="24" customHeight="1" x14ac:dyDescent="0.25">
      <c r="C19" s="46" t="s">
        <v>7</v>
      </c>
      <c r="D19" s="110"/>
      <c r="E19" s="110"/>
      <c r="F19" s="110"/>
      <c r="G19" s="111"/>
    </row>
    <row r="20" spans="2:9" ht="35.25" customHeight="1" x14ac:dyDescent="0.25">
      <c r="C20" s="46" t="s">
        <v>8</v>
      </c>
      <c r="D20" s="110"/>
      <c r="E20" s="110"/>
      <c r="F20" s="110"/>
      <c r="G20" s="111"/>
    </row>
    <row r="21" spans="2:9" ht="35.25" customHeight="1" x14ac:dyDescent="0.25">
      <c r="C21" s="46" t="s">
        <v>18</v>
      </c>
      <c r="D21" s="114"/>
      <c r="E21" s="115"/>
      <c r="F21" s="115"/>
      <c r="G21" s="116"/>
    </row>
    <row r="22" spans="2:9" ht="24" customHeight="1" x14ac:dyDescent="0.25">
      <c r="C22" s="105" t="s">
        <v>20</v>
      </c>
      <c r="D22" s="112" t="s">
        <v>9</v>
      </c>
      <c r="E22" s="112"/>
      <c r="F22" s="112" t="s">
        <v>10</v>
      </c>
      <c r="G22" s="113"/>
    </row>
    <row r="23" spans="2:9" ht="24" customHeight="1" x14ac:dyDescent="0.25">
      <c r="C23" s="105"/>
      <c r="D23" s="108"/>
      <c r="E23" s="108"/>
      <c r="F23" s="108"/>
      <c r="G23" s="109"/>
    </row>
    <row r="24" spans="2:9" ht="44.25" customHeight="1" thickBot="1" x14ac:dyDescent="0.3">
      <c r="C24" s="47" t="s">
        <v>19</v>
      </c>
      <c r="D24" s="106"/>
      <c r="E24" s="106"/>
      <c r="F24" s="106"/>
      <c r="G24" s="107"/>
    </row>
    <row r="25" spans="2:9" ht="24" customHeight="1" x14ac:dyDescent="0.3">
      <c r="B25" s="57"/>
      <c r="C25" s="57"/>
      <c r="D25" s="57"/>
      <c r="E25" s="57"/>
      <c r="F25" s="57"/>
      <c r="G25" s="57"/>
      <c r="H25" s="57"/>
      <c r="I25" s="58" t="s">
        <v>93</v>
      </c>
    </row>
    <row r="26" spans="2:9" ht="24" customHeight="1" x14ac:dyDescent="0.25">
      <c r="B26" s="57"/>
      <c r="C26" s="57"/>
      <c r="D26" s="57"/>
      <c r="E26" s="57"/>
      <c r="F26" s="57"/>
      <c r="G26" s="57"/>
      <c r="H26" s="57"/>
      <c r="I26" s="57"/>
    </row>
  </sheetData>
  <sheetProtection algorithmName="SHA-512" hashValue="HjzQEbTY8uHu8ObQ0bN1jHjvf/AKt6goEU1AVr2dqSf7FCGIJH93+UpC0Z7ISEhf/2KJu1Sxf/pDLqUlFImpZw==" saltValue="Jy57qLZzcKsEUPieZ6aNJA==" spinCount="100000" sheet="1" objects="1" scenarios="1"/>
  <mergeCells count="25">
    <mergeCell ref="C5:G5"/>
    <mergeCell ref="D6:G6"/>
    <mergeCell ref="D7:G7"/>
    <mergeCell ref="D8:G8"/>
    <mergeCell ref="D9:G9"/>
    <mergeCell ref="D10:G10"/>
    <mergeCell ref="D11:G11"/>
    <mergeCell ref="C12:C13"/>
    <mergeCell ref="F12:G12"/>
    <mergeCell ref="F13:G13"/>
    <mergeCell ref="D14:G14"/>
    <mergeCell ref="D16:G16"/>
    <mergeCell ref="C15:G15"/>
    <mergeCell ref="D17:G17"/>
    <mergeCell ref="D18:G18"/>
    <mergeCell ref="D19:G19"/>
    <mergeCell ref="D20:G20"/>
    <mergeCell ref="D22:E22"/>
    <mergeCell ref="F22:G22"/>
    <mergeCell ref="D21:G21"/>
    <mergeCell ref="C22:C23"/>
    <mergeCell ref="D24:E24"/>
    <mergeCell ref="F24:G24"/>
    <mergeCell ref="F23:G23"/>
    <mergeCell ref="D23:E23"/>
  </mergeCells>
  <pageMargins left="0.51181102362204722" right="0.5118110236220472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0.39997558519241921"/>
  </sheetPr>
  <dimension ref="D2:H89"/>
  <sheetViews>
    <sheetView showGridLines="0" topLeftCell="B1" zoomScale="90" zoomScaleNormal="90" workbookViewId="0">
      <selection activeCell="E65" sqref="E65"/>
    </sheetView>
  </sheetViews>
  <sheetFormatPr baseColWidth="10" defaultColWidth="11.42578125" defaultRowHeight="15" x14ac:dyDescent="0.25"/>
  <cols>
    <col min="1" max="2" width="11.42578125" style="9"/>
    <col min="3" max="3" width="23.42578125" style="9" customWidth="1"/>
    <col min="4" max="4" width="83.7109375" style="9" customWidth="1"/>
    <col min="5" max="5" width="17.85546875" style="9" customWidth="1"/>
    <col min="6" max="6" width="14.42578125" style="9" customWidth="1"/>
    <col min="7" max="7" width="42.85546875" style="97" customWidth="1"/>
    <col min="8" max="8" width="64.28515625" style="9" customWidth="1"/>
    <col min="9" max="16384" width="11.42578125" style="9"/>
  </cols>
  <sheetData>
    <row r="2" spans="4:8" ht="53.25" customHeight="1" x14ac:dyDescent="0.25"/>
    <row r="3" spans="4:8" ht="15.75" customHeight="1" x14ac:dyDescent="0.25">
      <c r="D3" s="130" t="s">
        <v>90</v>
      </c>
      <c r="E3" s="130"/>
      <c r="F3" s="130"/>
      <c r="G3" s="131" t="s">
        <v>116</v>
      </c>
      <c r="H3" s="134" t="s">
        <v>166</v>
      </c>
    </row>
    <row r="4" spans="4:8" ht="15.75" customHeight="1" x14ac:dyDescent="0.25">
      <c r="D4" s="130"/>
      <c r="E4" s="130"/>
      <c r="F4" s="130"/>
      <c r="G4" s="132"/>
      <c r="H4" s="135"/>
    </row>
    <row r="5" spans="4:8" ht="69" customHeight="1" x14ac:dyDescent="0.25">
      <c r="D5" s="92" t="s">
        <v>103</v>
      </c>
      <c r="E5" s="93" t="s">
        <v>79</v>
      </c>
      <c r="F5" s="93" t="s">
        <v>11</v>
      </c>
      <c r="G5" s="133"/>
      <c r="H5" s="136"/>
    </row>
    <row r="6" spans="4:8" ht="36" customHeight="1" x14ac:dyDescent="0.35">
      <c r="D6" s="77" t="s">
        <v>104</v>
      </c>
      <c r="E6" s="11"/>
      <c r="F6" s="11"/>
      <c r="G6" s="98"/>
      <c r="H6" s="96" t="s">
        <v>167</v>
      </c>
    </row>
    <row r="7" spans="4:8" ht="16.5" customHeight="1" x14ac:dyDescent="0.25">
      <c r="D7" s="13"/>
      <c r="E7" s="13"/>
      <c r="F7" s="78"/>
      <c r="G7" s="99"/>
      <c r="H7" s="95"/>
    </row>
    <row r="8" spans="4:8" ht="36.75" customHeight="1" x14ac:dyDescent="0.25">
      <c r="D8" s="79" t="s">
        <v>12</v>
      </c>
      <c r="E8" s="16" t="s">
        <v>91</v>
      </c>
      <c r="F8" s="80">
        <f>SUM(F9:F13)</f>
        <v>7</v>
      </c>
      <c r="G8" s="100"/>
      <c r="H8" s="94"/>
    </row>
    <row r="9" spans="4:8" ht="27.75" customHeight="1" x14ac:dyDescent="0.25">
      <c r="D9" s="81" t="s">
        <v>80</v>
      </c>
      <c r="E9" s="54">
        <v>1</v>
      </c>
      <c r="F9" s="82">
        <f>IF(E9=1,3,0)</f>
        <v>3</v>
      </c>
      <c r="G9" s="99" t="s">
        <v>120</v>
      </c>
      <c r="H9" s="95"/>
    </row>
    <row r="10" spans="4:8" ht="30" x14ac:dyDescent="0.25">
      <c r="D10" s="81" t="s">
        <v>119</v>
      </c>
      <c r="E10" s="54">
        <v>0</v>
      </c>
      <c r="F10" s="82">
        <f>IF(E10=1,3,0)</f>
        <v>0</v>
      </c>
      <c r="G10" s="99" t="s">
        <v>117</v>
      </c>
      <c r="H10" s="95"/>
    </row>
    <row r="11" spans="4:8" ht="27" x14ac:dyDescent="0.25">
      <c r="D11" s="81" t="s">
        <v>144</v>
      </c>
      <c r="E11" s="54">
        <v>0</v>
      </c>
      <c r="F11" s="82">
        <f>IF(E11=1,2,0)</f>
        <v>0</v>
      </c>
      <c r="G11" s="99" t="s">
        <v>165</v>
      </c>
      <c r="H11" s="95"/>
    </row>
    <row r="12" spans="4:8" ht="34.5" customHeight="1" x14ac:dyDescent="0.25">
      <c r="D12" s="81" t="s">
        <v>143</v>
      </c>
      <c r="E12" s="54">
        <v>1</v>
      </c>
      <c r="F12" s="82">
        <f>IF(E12=1,3,0)</f>
        <v>3</v>
      </c>
      <c r="G12" s="99" t="s">
        <v>118</v>
      </c>
      <c r="H12" s="95"/>
    </row>
    <row r="13" spans="4:8" ht="40.5" customHeight="1" x14ac:dyDescent="0.25">
      <c r="D13" s="83" t="s">
        <v>145</v>
      </c>
      <c r="E13" s="54">
        <v>1</v>
      </c>
      <c r="F13" s="82">
        <f>IF(E13=1,1,0)</f>
        <v>1</v>
      </c>
      <c r="G13" s="99" t="s">
        <v>168</v>
      </c>
      <c r="H13" s="95"/>
    </row>
    <row r="14" spans="4:8" ht="15.75" x14ac:dyDescent="0.25">
      <c r="D14" s="84"/>
      <c r="E14" s="7"/>
      <c r="F14" s="85"/>
      <c r="G14" s="99"/>
      <c r="H14" s="95"/>
    </row>
    <row r="15" spans="4:8" ht="18" x14ac:dyDescent="0.25">
      <c r="D15" s="86" t="s">
        <v>13</v>
      </c>
      <c r="E15" s="16" t="s">
        <v>91</v>
      </c>
      <c r="F15" s="80">
        <f>SUM(F16:F20)</f>
        <v>11</v>
      </c>
      <c r="G15" s="100"/>
      <c r="H15" s="94"/>
    </row>
    <row r="16" spans="4:8" ht="28.5" customHeight="1" x14ac:dyDescent="0.25">
      <c r="D16" s="81" t="s">
        <v>25</v>
      </c>
      <c r="E16" s="55">
        <v>1</v>
      </c>
      <c r="F16" s="82">
        <f>IF(E16=1,3,0)</f>
        <v>3</v>
      </c>
      <c r="G16" s="99" t="s">
        <v>169</v>
      </c>
      <c r="H16" s="95"/>
    </row>
    <row r="17" spans="4:8" ht="38.25" customHeight="1" x14ac:dyDescent="0.25">
      <c r="D17" s="81" t="s">
        <v>170</v>
      </c>
      <c r="E17" s="55">
        <v>0</v>
      </c>
      <c r="F17" s="82">
        <f>IF(E17=1,3,0)</f>
        <v>0</v>
      </c>
      <c r="G17" s="99" t="s">
        <v>171</v>
      </c>
      <c r="H17" s="95"/>
    </row>
    <row r="18" spans="4:8" ht="33.75" customHeight="1" x14ac:dyDescent="0.25">
      <c r="D18" s="81" t="s">
        <v>146</v>
      </c>
      <c r="E18" s="55">
        <v>1</v>
      </c>
      <c r="F18" s="82">
        <f>IF(E18=1,3,0)</f>
        <v>3</v>
      </c>
      <c r="G18" s="99" t="s">
        <v>172</v>
      </c>
      <c r="H18" s="95"/>
    </row>
    <row r="19" spans="4:8" ht="36.75" customHeight="1" x14ac:dyDescent="0.25">
      <c r="D19" s="81" t="s">
        <v>147</v>
      </c>
      <c r="E19" s="55">
        <v>1</v>
      </c>
      <c r="F19" s="82">
        <f>IF(E19=1,2,0)</f>
        <v>2</v>
      </c>
      <c r="G19" s="99" t="s">
        <v>150</v>
      </c>
      <c r="H19" s="95"/>
    </row>
    <row r="20" spans="4:8" ht="45" customHeight="1" x14ac:dyDescent="0.25">
      <c r="D20" s="81" t="s">
        <v>148</v>
      </c>
      <c r="E20" s="55">
        <v>1</v>
      </c>
      <c r="F20" s="82">
        <f>IF(E20=1,3,0)</f>
        <v>3</v>
      </c>
      <c r="G20" s="99" t="s">
        <v>149</v>
      </c>
      <c r="H20" s="95"/>
    </row>
    <row r="21" spans="4:8" ht="15.75" x14ac:dyDescent="0.25">
      <c r="D21" s="84"/>
      <c r="E21" s="7"/>
      <c r="F21" s="85"/>
      <c r="G21" s="99"/>
      <c r="H21" s="95"/>
    </row>
    <row r="22" spans="4:8" ht="17.25" customHeight="1" x14ac:dyDescent="0.25">
      <c r="D22" s="79" t="s">
        <v>28</v>
      </c>
      <c r="E22" s="16" t="s">
        <v>91</v>
      </c>
      <c r="F22" s="80">
        <f>SUM(F23:F26)</f>
        <v>10</v>
      </c>
      <c r="G22" s="100"/>
      <c r="H22" s="94"/>
    </row>
    <row r="23" spans="4:8" ht="33" customHeight="1" x14ac:dyDescent="0.25">
      <c r="D23" s="81" t="s">
        <v>151</v>
      </c>
      <c r="E23" s="56">
        <v>1</v>
      </c>
      <c r="F23" s="82">
        <f>IF(E23=1,2,0)</f>
        <v>2</v>
      </c>
      <c r="G23" s="99" t="s">
        <v>121</v>
      </c>
      <c r="H23" s="95"/>
    </row>
    <row r="24" spans="4:8" ht="33" customHeight="1" x14ac:dyDescent="0.25">
      <c r="D24" s="81" t="s">
        <v>173</v>
      </c>
      <c r="E24" s="56">
        <v>1</v>
      </c>
      <c r="F24" s="87">
        <f>IF(E24=1,3,0)</f>
        <v>3</v>
      </c>
      <c r="G24" s="99" t="s">
        <v>174</v>
      </c>
      <c r="H24" s="95"/>
    </row>
    <row r="25" spans="4:8" ht="32.25" customHeight="1" x14ac:dyDescent="0.25">
      <c r="D25" s="81" t="s">
        <v>153</v>
      </c>
      <c r="E25" s="54">
        <v>1</v>
      </c>
      <c r="F25" s="82">
        <f>IF(E25=1,3,0)</f>
        <v>3</v>
      </c>
      <c r="G25" s="99" t="s">
        <v>175</v>
      </c>
      <c r="H25" s="95"/>
    </row>
    <row r="26" spans="4:8" ht="45" x14ac:dyDescent="0.25">
      <c r="D26" s="81" t="s">
        <v>176</v>
      </c>
      <c r="E26" s="54">
        <v>1</v>
      </c>
      <c r="F26" s="82">
        <f>IF(E26=1,2,0)</f>
        <v>2</v>
      </c>
      <c r="G26" s="99" t="s">
        <v>152</v>
      </c>
      <c r="H26" s="95"/>
    </row>
    <row r="27" spans="4:8" ht="15.75" x14ac:dyDescent="0.25">
      <c r="D27" s="84"/>
      <c r="E27" s="6"/>
      <c r="F27" s="85"/>
      <c r="G27" s="99"/>
      <c r="H27" s="95"/>
    </row>
    <row r="28" spans="4:8" ht="18" x14ac:dyDescent="0.25">
      <c r="D28" s="79" t="s">
        <v>35</v>
      </c>
      <c r="E28" s="16" t="s">
        <v>91</v>
      </c>
      <c r="F28" s="88">
        <f>SUM(F29:F34)</f>
        <v>6</v>
      </c>
      <c r="G28" s="100"/>
      <c r="H28" s="94"/>
    </row>
    <row r="29" spans="4:8" ht="30" x14ac:dyDescent="0.25">
      <c r="D29" s="81" t="s">
        <v>49</v>
      </c>
      <c r="E29" s="54">
        <v>1</v>
      </c>
      <c r="F29" s="82">
        <f>IF(E29=1,3,0)</f>
        <v>3</v>
      </c>
      <c r="G29" s="99" t="s">
        <v>122</v>
      </c>
      <c r="H29" s="95"/>
    </row>
    <row r="30" spans="4:8" ht="26.25" customHeight="1" x14ac:dyDescent="0.25">
      <c r="D30" s="81" t="s">
        <v>154</v>
      </c>
      <c r="E30" s="54">
        <v>0</v>
      </c>
      <c r="F30" s="82">
        <f>IF(E30=1,2,0)</f>
        <v>0</v>
      </c>
      <c r="G30" s="99" t="s">
        <v>123</v>
      </c>
      <c r="H30" s="95"/>
    </row>
    <row r="31" spans="4:8" ht="37.5" customHeight="1" x14ac:dyDescent="0.25">
      <c r="D31" s="81" t="s">
        <v>85</v>
      </c>
      <c r="E31" s="54">
        <v>0</v>
      </c>
      <c r="F31" s="82">
        <f>IF(E31=1,1,0)</f>
        <v>0</v>
      </c>
      <c r="G31" s="99" t="s">
        <v>177</v>
      </c>
      <c r="H31" s="95"/>
    </row>
    <row r="32" spans="4:8" ht="24.75" customHeight="1" x14ac:dyDescent="0.25">
      <c r="D32" s="81" t="s">
        <v>32</v>
      </c>
      <c r="E32" s="54">
        <v>1</v>
      </c>
      <c r="F32" s="82">
        <f>IF(E32=1,3,0)</f>
        <v>3</v>
      </c>
      <c r="G32" s="99" t="s">
        <v>178</v>
      </c>
      <c r="H32" s="95"/>
    </row>
    <row r="33" spans="4:8" ht="27.75" customHeight="1" x14ac:dyDescent="0.25">
      <c r="D33" s="81" t="s">
        <v>33</v>
      </c>
      <c r="E33" s="54">
        <v>0</v>
      </c>
      <c r="F33" s="82">
        <f>IF(E33=1,3,0)</f>
        <v>0</v>
      </c>
      <c r="G33" s="99" t="s">
        <v>124</v>
      </c>
      <c r="H33" s="95"/>
    </row>
    <row r="34" spans="4:8" ht="39" customHeight="1" x14ac:dyDescent="0.25">
      <c r="D34" s="81" t="s">
        <v>179</v>
      </c>
      <c r="E34" s="54">
        <v>0</v>
      </c>
      <c r="F34" s="82">
        <f>IF(E34=1,3,0)</f>
        <v>0</v>
      </c>
      <c r="G34" s="99" t="s">
        <v>125</v>
      </c>
      <c r="H34" s="95"/>
    </row>
    <row r="35" spans="4:8" ht="15.75" x14ac:dyDescent="0.25">
      <c r="D35" s="84"/>
      <c r="E35" s="6"/>
      <c r="F35" s="85"/>
      <c r="G35" s="99"/>
      <c r="H35" s="95"/>
    </row>
    <row r="36" spans="4:8" ht="18" x14ac:dyDescent="0.25">
      <c r="D36" s="79" t="s">
        <v>14</v>
      </c>
      <c r="E36" s="16" t="s">
        <v>91</v>
      </c>
      <c r="F36" s="80">
        <f>SUM(F37:F44)</f>
        <v>11</v>
      </c>
      <c r="G36" s="100"/>
      <c r="H36" s="94"/>
    </row>
    <row r="37" spans="4:8" ht="29.25" customHeight="1" x14ac:dyDescent="0.25">
      <c r="D37" s="101" t="s">
        <v>155</v>
      </c>
      <c r="E37" s="55">
        <v>1</v>
      </c>
      <c r="F37" s="82">
        <f>IF(E37=1,3,0)</f>
        <v>3</v>
      </c>
      <c r="G37" s="99" t="s">
        <v>180</v>
      </c>
      <c r="H37" s="95"/>
    </row>
    <row r="38" spans="4:8" ht="35.25" customHeight="1" x14ac:dyDescent="0.25">
      <c r="D38" s="102" t="s">
        <v>156</v>
      </c>
      <c r="E38" s="55">
        <v>0</v>
      </c>
      <c r="F38" s="82">
        <f>IF(E38=1,2,0)</f>
        <v>0</v>
      </c>
      <c r="G38" s="99" t="s">
        <v>126</v>
      </c>
      <c r="H38" s="95"/>
    </row>
    <row r="39" spans="4:8" ht="35.25" customHeight="1" x14ac:dyDescent="0.25">
      <c r="D39" s="102" t="s">
        <v>157</v>
      </c>
      <c r="E39" s="55">
        <v>0</v>
      </c>
      <c r="F39" s="82">
        <f>IF(E39=1,3,0)</f>
        <v>0</v>
      </c>
      <c r="G39" s="99" t="s">
        <v>181</v>
      </c>
      <c r="H39" s="95"/>
    </row>
    <row r="40" spans="4:8" ht="34.5" customHeight="1" x14ac:dyDescent="0.25">
      <c r="D40" s="101" t="s">
        <v>158</v>
      </c>
      <c r="E40" s="55">
        <v>1</v>
      </c>
      <c r="F40" s="82">
        <f>IF(E40=1,3,0)</f>
        <v>3</v>
      </c>
      <c r="G40" s="99" t="s">
        <v>139</v>
      </c>
    </row>
    <row r="41" spans="4:8" ht="27.75" customHeight="1" x14ac:dyDescent="0.25">
      <c r="D41" s="102" t="s">
        <v>43</v>
      </c>
      <c r="E41" s="55">
        <v>1</v>
      </c>
      <c r="F41" s="82">
        <f>IF(E41=1,3,0)</f>
        <v>3</v>
      </c>
      <c r="G41" s="99" t="s">
        <v>127</v>
      </c>
      <c r="H41" s="95"/>
    </row>
    <row r="42" spans="4:8" ht="32.25" customHeight="1" x14ac:dyDescent="0.25">
      <c r="D42" s="102" t="s">
        <v>182</v>
      </c>
      <c r="E42" s="55">
        <v>0</v>
      </c>
      <c r="F42" s="82">
        <f>IF(E42=1,1,0)</f>
        <v>0</v>
      </c>
      <c r="G42" s="99" t="s">
        <v>142</v>
      </c>
      <c r="H42" s="95"/>
    </row>
    <row r="43" spans="4:8" ht="30.75" customHeight="1" x14ac:dyDescent="0.25">
      <c r="D43" s="102" t="s">
        <v>159</v>
      </c>
      <c r="E43" s="55">
        <v>0</v>
      </c>
      <c r="F43" s="82">
        <f>IF(E43=1,3,0)</f>
        <v>0</v>
      </c>
      <c r="G43" s="99" t="s">
        <v>128</v>
      </c>
      <c r="H43" s="95"/>
    </row>
    <row r="44" spans="4:8" ht="26.25" customHeight="1" x14ac:dyDescent="0.25">
      <c r="D44" s="103" t="s">
        <v>160</v>
      </c>
      <c r="E44" s="55">
        <v>1</v>
      </c>
      <c r="F44" s="82">
        <f>IF(E44=1,2,0)</f>
        <v>2</v>
      </c>
      <c r="G44" s="99" t="s">
        <v>133</v>
      </c>
      <c r="H44" s="95"/>
    </row>
    <row r="45" spans="4:8" x14ac:dyDescent="0.25">
      <c r="D45" s="76"/>
      <c r="E45" s="7"/>
      <c r="F45" s="85"/>
      <c r="G45" s="99"/>
      <c r="H45" s="95"/>
    </row>
    <row r="46" spans="4:8" ht="16.5" customHeight="1" x14ac:dyDescent="0.25">
      <c r="D46" s="79" t="s">
        <v>24</v>
      </c>
      <c r="E46" s="16" t="s">
        <v>91</v>
      </c>
      <c r="F46" s="80">
        <f>SUM(F47:F52)</f>
        <v>15</v>
      </c>
      <c r="G46" s="100"/>
      <c r="H46" s="94"/>
    </row>
    <row r="47" spans="4:8" ht="30" customHeight="1" x14ac:dyDescent="0.25">
      <c r="D47" s="81" t="s">
        <v>48</v>
      </c>
      <c r="E47" s="54">
        <v>1</v>
      </c>
      <c r="F47" s="82">
        <f>IF(E47=1,3,0)</f>
        <v>3</v>
      </c>
      <c r="G47" s="99" t="s">
        <v>129</v>
      </c>
      <c r="H47" s="95"/>
    </row>
    <row r="48" spans="4:8" ht="26.25" customHeight="1" x14ac:dyDescent="0.25">
      <c r="D48" s="81" t="s">
        <v>54</v>
      </c>
      <c r="E48" s="54">
        <v>1</v>
      </c>
      <c r="F48" s="82">
        <f>IF(E48=1,2,0)</f>
        <v>2</v>
      </c>
      <c r="G48" s="99" t="s">
        <v>131</v>
      </c>
      <c r="H48" s="95"/>
    </row>
    <row r="49" spans="4:8" ht="33" customHeight="1" x14ac:dyDescent="0.25">
      <c r="D49" s="81" t="s">
        <v>86</v>
      </c>
      <c r="E49" s="54">
        <v>1</v>
      </c>
      <c r="F49" s="82">
        <f>IF(E49=1,3,0)</f>
        <v>3</v>
      </c>
      <c r="G49" s="99" t="s">
        <v>130</v>
      </c>
      <c r="H49" s="95"/>
    </row>
    <row r="50" spans="4:8" ht="30.75" customHeight="1" x14ac:dyDescent="0.25">
      <c r="D50" s="81" t="s">
        <v>161</v>
      </c>
      <c r="E50" s="54">
        <v>1</v>
      </c>
      <c r="F50" s="82">
        <f>IF(E50=1,2,0)</f>
        <v>2</v>
      </c>
      <c r="G50" s="99" t="s">
        <v>183</v>
      </c>
      <c r="H50" s="95"/>
    </row>
    <row r="51" spans="4:8" ht="33" customHeight="1" x14ac:dyDescent="0.25">
      <c r="D51" s="81" t="s">
        <v>57</v>
      </c>
      <c r="E51" s="54">
        <v>1</v>
      </c>
      <c r="F51" s="82">
        <f>IF(E51=1,3,0)</f>
        <v>3</v>
      </c>
      <c r="G51" s="99" t="s">
        <v>136</v>
      </c>
      <c r="H51" s="95"/>
    </row>
    <row r="52" spans="4:8" ht="30" customHeight="1" x14ac:dyDescent="0.25">
      <c r="D52" s="81" t="s">
        <v>58</v>
      </c>
      <c r="E52" s="54">
        <v>1</v>
      </c>
      <c r="F52" s="82">
        <f>IF(E52=1,2,0)</f>
        <v>2</v>
      </c>
      <c r="G52" s="99" t="s">
        <v>132</v>
      </c>
      <c r="H52" s="95"/>
    </row>
    <row r="53" spans="4:8" ht="15.75" x14ac:dyDescent="0.25">
      <c r="D53" s="81"/>
      <c r="E53" s="6"/>
      <c r="F53" s="89"/>
      <c r="G53" s="99"/>
      <c r="H53" s="95"/>
    </row>
    <row r="54" spans="4:8" ht="18" x14ac:dyDescent="0.25">
      <c r="D54" s="79" t="s">
        <v>64</v>
      </c>
      <c r="E54" s="16" t="s">
        <v>91</v>
      </c>
      <c r="F54" s="88">
        <f>SUM(F55:F59)</f>
        <v>10</v>
      </c>
      <c r="G54" s="100"/>
      <c r="H54" s="94"/>
    </row>
    <row r="55" spans="4:8" ht="24" customHeight="1" x14ac:dyDescent="0.25">
      <c r="D55" s="81" t="s">
        <v>62</v>
      </c>
      <c r="E55" s="54">
        <v>0</v>
      </c>
      <c r="F55" s="82">
        <f>IF(E55=1,2,0)</f>
        <v>0</v>
      </c>
      <c r="G55" s="99"/>
      <c r="H55" s="95"/>
    </row>
    <row r="56" spans="4:8" ht="27.75" customHeight="1" x14ac:dyDescent="0.25">
      <c r="D56" s="81" t="s">
        <v>67</v>
      </c>
      <c r="E56" s="54">
        <v>1</v>
      </c>
      <c r="F56" s="82">
        <f>IF(E56=1,1,0)</f>
        <v>1</v>
      </c>
      <c r="G56" s="99" t="s">
        <v>134</v>
      </c>
      <c r="H56" s="95"/>
    </row>
    <row r="57" spans="4:8" ht="30" customHeight="1" x14ac:dyDescent="0.25">
      <c r="D57" s="81" t="s">
        <v>63</v>
      </c>
      <c r="E57" s="54">
        <v>1</v>
      </c>
      <c r="F57" s="82">
        <f>IF(E57=1,3,0)</f>
        <v>3</v>
      </c>
      <c r="G57" s="99" t="s">
        <v>135</v>
      </c>
      <c r="H57" s="95"/>
    </row>
    <row r="58" spans="4:8" ht="32.25" customHeight="1" x14ac:dyDescent="0.25">
      <c r="D58" s="81" t="s">
        <v>56</v>
      </c>
      <c r="E58" s="54">
        <v>1</v>
      </c>
      <c r="F58" s="82">
        <f>IF(E58=1,3,0)</f>
        <v>3</v>
      </c>
      <c r="G58" s="99" t="s">
        <v>136</v>
      </c>
      <c r="H58" s="95"/>
    </row>
    <row r="59" spans="4:8" ht="34.5" customHeight="1" x14ac:dyDescent="0.25">
      <c r="D59" s="81" t="s">
        <v>53</v>
      </c>
      <c r="E59" s="54">
        <v>1</v>
      </c>
      <c r="F59" s="82">
        <f>IF(E59=1,3,0)</f>
        <v>3</v>
      </c>
      <c r="G59" s="99" t="s">
        <v>141</v>
      </c>
      <c r="H59" s="95"/>
    </row>
    <row r="60" spans="4:8" ht="15.75" x14ac:dyDescent="0.25">
      <c r="D60" s="84"/>
      <c r="E60" s="7"/>
      <c r="F60" s="85"/>
      <c r="G60" s="99"/>
      <c r="H60" s="95"/>
    </row>
    <row r="61" spans="4:8" ht="18" x14ac:dyDescent="0.25">
      <c r="D61" s="79" t="s">
        <v>65</v>
      </c>
      <c r="E61" s="16" t="s">
        <v>91</v>
      </c>
      <c r="F61" s="88">
        <f>SUM(F62:F65)</f>
        <v>9</v>
      </c>
      <c r="G61" s="100"/>
      <c r="H61" s="94"/>
    </row>
    <row r="62" spans="4:8" ht="24" customHeight="1" x14ac:dyDescent="0.25">
      <c r="D62" s="81" t="s">
        <v>45</v>
      </c>
      <c r="E62" s="54">
        <v>1</v>
      </c>
      <c r="F62" s="82">
        <f>IF(E62=1,3,0)</f>
        <v>3</v>
      </c>
      <c r="G62" s="99" t="s">
        <v>137</v>
      </c>
      <c r="H62" s="95"/>
    </row>
    <row r="63" spans="4:8" ht="27.75" customHeight="1" x14ac:dyDescent="0.25">
      <c r="D63" s="81" t="s">
        <v>162</v>
      </c>
      <c r="E63" s="54">
        <v>1</v>
      </c>
      <c r="F63" s="82">
        <f>IF(E63=1,3,0)</f>
        <v>3</v>
      </c>
      <c r="G63" s="99" t="s">
        <v>140</v>
      </c>
      <c r="H63" s="95"/>
    </row>
    <row r="64" spans="4:8" ht="29.25" customHeight="1" x14ac:dyDescent="0.25">
      <c r="D64" s="81" t="s">
        <v>163</v>
      </c>
      <c r="E64" s="54">
        <v>0</v>
      </c>
      <c r="F64" s="82">
        <f>IF(E64=1,3,0)</f>
        <v>0</v>
      </c>
      <c r="G64" s="99" t="s">
        <v>184</v>
      </c>
      <c r="H64" s="95"/>
    </row>
    <row r="65" spans="4:8" ht="45" customHeight="1" x14ac:dyDescent="0.25">
      <c r="D65" s="81" t="s">
        <v>164</v>
      </c>
      <c r="E65" s="54">
        <v>1</v>
      </c>
      <c r="F65" s="82">
        <f>IF(E65=1,3,0)</f>
        <v>3</v>
      </c>
      <c r="G65" s="99" t="s">
        <v>138</v>
      </c>
      <c r="H65" s="95"/>
    </row>
    <row r="66" spans="4:8" ht="18.75" x14ac:dyDescent="0.3">
      <c r="D66" s="90" t="s">
        <v>66</v>
      </c>
      <c r="E66" s="16"/>
      <c r="F66" s="91">
        <f>+F8+F15+F22+F28+F36+F46+F54+F61</f>
        <v>79</v>
      </c>
      <c r="G66" s="100"/>
      <c r="H66" s="94"/>
    </row>
    <row r="68" spans="4:8" ht="15.75" thickBot="1" x14ac:dyDescent="0.3">
      <c r="D68" s="9" t="s">
        <v>42</v>
      </c>
      <c r="E68" s="28"/>
    </row>
    <row r="69" spans="4:8" ht="31.5" x14ac:dyDescent="0.25">
      <c r="D69" s="29" t="s">
        <v>15</v>
      </c>
      <c r="E69" s="30" t="s">
        <v>59</v>
      </c>
      <c r="F69" s="31" t="s">
        <v>71</v>
      </c>
    </row>
    <row r="70" spans="4:8" ht="15.75" x14ac:dyDescent="0.25">
      <c r="D70" s="32" t="s">
        <v>51</v>
      </c>
      <c r="E70" s="7">
        <f>+F8</f>
        <v>7</v>
      </c>
      <c r="F70" s="33">
        <v>10</v>
      </c>
    </row>
    <row r="71" spans="4:8" ht="15.75" x14ac:dyDescent="0.25">
      <c r="D71" s="24" t="s">
        <v>13</v>
      </c>
      <c r="E71" s="7">
        <f>+F15</f>
        <v>11</v>
      </c>
      <c r="F71" s="33">
        <v>15</v>
      </c>
    </row>
    <row r="72" spans="4:8" ht="15.75" x14ac:dyDescent="0.25">
      <c r="D72" s="24" t="s">
        <v>28</v>
      </c>
      <c r="E72" s="7">
        <f>+F22</f>
        <v>10</v>
      </c>
      <c r="F72" s="33">
        <v>10</v>
      </c>
    </row>
    <row r="73" spans="4:8" ht="15.75" x14ac:dyDescent="0.25">
      <c r="D73" s="24" t="s">
        <v>35</v>
      </c>
      <c r="E73" s="7">
        <f>+F28</f>
        <v>6</v>
      </c>
      <c r="F73" s="33">
        <v>15</v>
      </c>
    </row>
    <row r="74" spans="4:8" ht="15.75" x14ac:dyDescent="0.25">
      <c r="D74" s="24" t="s">
        <v>14</v>
      </c>
      <c r="E74" s="7">
        <f>+F36</f>
        <v>11</v>
      </c>
      <c r="F74" s="33">
        <v>20</v>
      </c>
    </row>
    <row r="75" spans="4:8" ht="15.75" x14ac:dyDescent="0.25">
      <c r="D75" s="24" t="s">
        <v>50</v>
      </c>
      <c r="E75" s="7">
        <f>+F46</f>
        <v>15</v>
      </c>
      <c r="F75" s="33">
        <v>15</v>
      </c>
    </row>
    <row r="76" spans="4:8" ht="15.75" x14ac:dyDescent="0.25">
      <c r="D76" s="24" t="s">
        <v>92</v>
      </c>
      <c r="E76" s="7">
        <f>+F54</f>
        <v>10</v>
      </c>
      <c r="F76" s="33">
        <v>12</v>
      </c>
    </row>
    <row r="77" spans="4:8" ht="15.75" x14ac:dyDescent="0.25">
      <c r="D77" s="24" t="s">
        <v>65</v>
      </c>
      <c r="E77" s="7">
        <f>+F61</f>
        <v>9</v>
      </c>
      <c r="F77" s="33">
        <v>13</v>
      </c>
    </row>
    <row r="78" spans="4:8" ht="16.5" thickBot="1" x14ac:dyDescent="0.3">
      <c r="D78" s="34" t="s">
        <v>66</v>
      </c>
      <c r="E78" s="8">
        <f>SUM(E70:E77)</f>
        <v>79</v>
      </c>
      <c r="F78" s="35">
        <f>SUM(F70:F77)</f>
        <v>110</v>
      </c>
    </row>
    <row r="79" spans="4:8" ht="15.75" x14ac:dyDescent="0.25">
      <c r="D79" s="36"/>
      <c r="E79" s="5"/>
    </row>
    <row r="80" spans="4:8" ht="15.75" thickBot="1" x14ac:dyDescent="0.3"/>
    <row r="81" spans="4:6" ht="31.5" x14ac:dyDescent="0.25">
      <c r="D81" s="37" t="s">
        <v>76</v>
      </c>
      <c r="E81" s="38" t="s">
        <v>77</v>
      </c>
      <c r="F81" s="31" t="s">
        <v>78</v>
      </c>
    </row>
    <row r="82" spans="4:6" ht="30" customHeight="1" x14ac:dyDescent="0.25">
      <c r="D82" s="39" t="s">
        <v>72</v>
      </c>
      <c r="E82" s="40">
        <v>1</v>
      </c>
      <c r="F82" s="41" t="s">
        <v>99</v>
      </c>
    </row>
    <row r="83" spans="4:6" ht="25.5" customHeight="1" x14ac:dyDescent="0.25">
      <c r="D83" s="39" t="s">
        <v>73</v>
      </c>
      <c r="E83" s="40">
        <v>2</v>
      </c>
      <c r="F83" s="41" t="s">
        <v>100</v>
      </c>
    </row>
    <row r="84" spans="4:6" ht="24.75" customHeight="1" x14ac:dyDescent="0.25">
      <c r="D84" s="39" t="s">
        <v>74</v>
      </c>
      <c r="E84" s="40">
        <v>3</v>
      </c>
      <c r="F84" s="41" t="s">
        <v>101</v>
      </c>
    </row>
    <row r="85" spans="4:6" ht="21.75" customHeight="1" thickBot="1" x14ac:dyDescent="0.3">
      <c r="D85" s="42" t="s">
        <v>75</v>
      </c>
      <c r="E85" s="43">
        <v>4</v>
      </c>
      <c r="F85" s="44" t="s">
        <v>102</v>
      </c>
    </row>
    <row r="86" spans="4:6" ht="27" customHeight="1" x14ac:dyDescent="0.25"/>
    <row r="89" spans="4:6" ht="18.75" x14ac:dyDescent="0.3">
      <c r="F89" s="45" t="s">
        <v>93</v>
      </c>
    </row>
  </sheetData>
  <sheetProtection algorithmName="SHA-512" hashValue="u5GaO738t/1MSp1oIcY4jPeLvNH21BpIy12u8FVUwbZ46wDPqGOQhAT3jZzaNqhvc9OLjQF/RxIJ/eyz5csoVg==" saltValue="Wi2pZ2/F9EgrRl+sAczpew==" spinCount="100000" sheet="1" objects="1" scenarios="1"/>
  <protectedRanges>
    <protectedRange algorithmName="SHA-512" hashValue="Ka9fWtF2a5eazUb0lAbHeSRimhSHTgIvGX6JiJ7CGdnaGsABctb+aJAUX83/ta1O8okk/NeDylZtRkHoZhVBEA==" saltValue="n/8qBHtbV/XuMp/mUA3bRg==" spinCount="100000" sqref="E9:E13 E29:E34 E37:E44 E47:E52 E55:E59 E16:E20 E23:E26 E62:E65" name="Rango1"/>
  </protectedRanges>
  <mergeCells count="3">
    <mergeCell ref="D3:F4"/>
    <mergeCell ref="G3:G5"/>
    <mergeCell ref="H3:H5"/>
  </mergeCells>
  <dataValidations count="2">
    <dataValidation type="whole" errorStyle="information" showInputMessage="1" showErrorMessage="1" errorTitle="RECUERDE" error="SI LA ORGANIZACIÓN CUMPLE CON LO INDICADO DEBE PONER EL NÚMERO 1; SINO CUMPLE DEBE PONER EL NÚMERO 2." promptTitle="RECUERDE 1 ES ''SI'' Y 2 ''NO''" sqref="E60 E14 E21 E27 E35 E45 E53">
      <formula1>0</formula1>
      <formula2>1</formula2>
    </dataValidation>
    <dataValidation type="whole" allowBlank="1" showInputMessage="1" showErrorMessage="1" errorTitle="NO OLVIDE QUE " error="SI LA ORGANIZACIÓN CUMPLE CON LOS INDICADO DEBE PONER 1, SINO CUMPLE DEBE PONER 0" promptTitle="RECUERDE CONSIDERAR LA EVIDENCIA" sqref="E9:E13 E29:E34 E37:E44 E47:E52 E55:E59 E16:E20 E23:E26 E62:E65">
      <formula1>0</formula1>
      <formula2>1</formula2>
    </dataValidation>
  </dataValidations>
  <pageMargins left="0.70866141732283472" right="0.11811023622047245" top="0.39370078740157483" bottom="0.35433070866141736" header="0.19685039370078741" footer="0.31496062992125984"/>
  <pageSetup scale="57" orientation="landscape" horizontalDpi="4294967295" verticalDpi="4294967295" r:id="rId1"/>
  <ignoredErrors>
    <ignoredError sqref="F19 F38 F42:F43 F48:F50 F51 F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39997558519241921"/>
  </sheetPr>
  <dimension ref="A1:S29"/>
  <sheetViews>
    <sheetView showGridLines="0" zoomScale="70" zoomScaleNormal="70" workbookViewId="0"/>
  </sheetViews>
  <sheetFormatPr baseColWidth="10" defaultColWidth="11.42578125" defaultRowHeight="15" x14ac:dyDescent="0.25"/>
  <cols>
    <col min="1" max="16384" width="11.42578125" style="1"/>
  </cols>
  <sheetData>
    <row r="1" spans="1:17" x14ac:dyDescent="0.25">
      <c r="A1" s="1" t="s">
        <v>112</v>
      </c>
    </row>
    <row r="4" spans="1:17" ht="26.25" x14ac:dyDescent="0.4">
      <c r="C4" s="137" t="str">
        <f>+'HERRAMIENTAS DE ANÁLISIS'!D6</f>
        <v>Escribir aquí el nombre de la Organización y la fecha del diagnóstico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29" spans="19:19" ht="18.75" x14ac:dyDescent="0.3">
      <c r="S29" s="48" t="s">
        <v>93</v>
      </c>
    </row>
  </sheetData>
  <sheetProtection algorithmName="SHA-512" hashValue="eFKACDoZWNgjM7sam3FCKKeKMHqPG34PUC9yRFm+mN9ETRbE6D8rG73fmA5qgxkM/pqrm8Yl89JErkNPxWW9JA==" saltValue="p7RDyzPZVqespSziZe44yQ==" spinCount="100000" sheet="1" objects="1" scenarios="1"/>
  <mergeCells count="1">
    <mergeCell ref="C4:Q4"/>
  </mergeCells>
  <pageMargins left="0.78740157480314965" right="0.78740157480314965" top="0.74803149606299213" bottom="0.78740157480314965" header="0.31496062992125984" footer="0.39370078740157483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C2:F73"/>
  <sheetViews>
    <sheetView showGridLines="0" tabSelected="1" topLeftCell="B1" zoomScale="80" zoomScaleNormal="80" workbookViewId="0">
      <selection activeCell="C37" sqref="C37"/>
    </sheetView>
  </sheetViews>
  <sheetFormatPr baseColWidth="10" defaultColWidth="11.42578125" defaultRowHeight="15" x14ac:dyDescent="0.25"/>
  <cols>
    <col min="1" max="1" width="11.42578125" style="9"/>
    <col min="2" max="2" width="23.42578125" style="9" customWidth="1"/>
    <col min="3" max="3" width="98.28515625" style="9" customWidth="1"/>
    <col min="4" max="4" width="32.5703125" style="60" customWidth="1"/>
    <col min="5" max="5" width="16.5703125" style="60" customWidth="1"/>
    <col min="6" max="6" width="22" style="9" customWidth="1"/>
    <col min="7" max="7" width="11.42578125" style="9" customWidth="1"/>
    <col min="8" max="16384" width="11.42578125" style="9"/>
  </cols>
  <sheetData>
    <row r="2" spans="3:6" ht="53.25" customHeight="1" thickBot="1" x14ac:dyDescent="0.3"/>
    <row r="3" spans="3:6" ht="15.75" customHeight="1" x14ac:dyDescent="0.25">
      <c r="C3" s="138" t="s">
        <v>111</v>
      </c>
      <c r="D3" s="139"/>
      <c r="E3" s="139"/>
      <c r="F3" s="140"/>
    </row>
    <row r="4" spans="3:6" ht="15.75" customHeight="1" x14ac:dyDescent="0.25">
      <c r="C4" s="141"/>
      <c r="D4" s="142"/>
      <c r="E4" s="142"/>
      <c r="F4" s="143"/>
    </row>
    <row r="5" spans="3:6" ht="69" customHeight="1" x14ac:dyDescent="0.25">
      <c r="C5" s="144" t="str">
        <f>+'HERRAMIENTAS DE ANÁLISIS'!D6</f>
        <v>Escribir aquí el nombre de la Organización y la fecha del diagnóstico</v>
      </c>
      <c r="D5" s="145"/>
      <c r="E5" s="145"/>
      <c r="F5" s="146"/>
    </row>
    <row r="6" spans="3:6" ht="36" customHeight="1" x14ac:dyDescent="0.25">
      <c r="C6" s="66" t="s">
        <v>108</v>
      </c>
      <c r="D6" s="59" t="s">
        <v>105</v>
      </c>
      <c r="E6" s="59" t="s">
        <v>106</v>
      </c>
      <c r="F6" s="65" t="s">
        <v>107</v>
      </c>
    </row>
    <row r="7" spans="3:6" ht="16.5" customHeight="1" x14ac:dyDescent="0.25">
      <c r="C7" s="12"/>
      <c r="D7" s="62"/>
      <c r="E7" s="62"/>
      <c r="F7" s="14"/>
    </row>
    <row r="8" spans="3:6" ht="36.75" customHeight="1" x14ac:dyDescent="0.25">
      <c r="C8" s="15" t="s">
        <v>12</v>
      </c>
      <c r="D8" s="63"/>
      <c r="E8" s="63"/>
      <c r="F8" s="17"/>
    </row>
    <row r="9" spans="3:6" x14ac:dyDescent="0.25">
      <c r="C9" s="18" t="s">
        <v>80</v>
      </c>
      <c r="D9" s="67" t="s">
        <v>109</v>
      </c>
      <c r="E9" s="68">
        <v>42401</v>
      </c>
      <c r="F9" s="69" t="s">
        <v>110</v>
      </c>
    </row>
    <row r="10" spans="3:6" x14ac:dyDescent="0.25">
      <c r="C10" s="18" t="s">
        <v>40</v>
      </c>
      <c r="D10" s="67" t="s">
        <v>114</v>
      </c>
      <c r="E10" s="67"/>
      <c r="F10" s="69"/>
    </row>
    <row r="11" spans="3:6" x14ac:dyDescent="0.25">
      <c r="C11" s="18" t="s">
        <v>81</v>
      </c>
      <c r="D11" s="67"/>
      <c r="E11" s="67"/>
      <c r="F11" s="69"/>
    </row>
    <row r="12" spans="3:6" x14ac:dyDescent="0.25">
      <c r="C12" s="19" t="s">
        <v>41</v>
      </c>
      <c r="D12" s="67"/>
      <c r="E12" s="67"/>
      <c r="F12" s="69"/>
    </row>
    <row r="13" spans="3:6" ht="15.75" x14ac:dyDescent="0.25">
      <c r="C13" s="10"/>
      <c r="D13" s="70"/>
      <c r="E13" s="70"/>
      <c r="F13" s="71"/>
    </row>
    <row r="14" spans="3:6" ht="18" x14ac:dyDescent="0.25">
      <c r="C14" s="20" t="s">
        <v>13</v>
      </c>
      <c r="D14" s="72"/>
      <c r="E14" s="72"/>
      <c r="F14" s="73"/>
    </row>
    <row r="15" spans="3:6" x14ac:dyDescent="0.25">
      <c r="C15" s="18" t="s">
        <v>25</v>
      </c>
      <c r="D15" s="74"/>
      <c r="E15" s="74"/>
      <c r="F15" s="69"/>
    </row>
    <row r="16" spans="3:6" x14ac:dyDescent="0.25">
      <c r="C16" s="18" t="s">
        <v>26</v>
      </c>
      <c r="D16" s="74"/>
      <c r="E16" s="74"/>
      <c r="F16" s="69"/>
    </row>
    <row r="17" spans="3:6" x14ac:dyDescent="0.25">
      <c r="C17" s="18" t="s">
        <v>27</v>
      </c>
      <c r="D17" s="74"/>
      <c r="E17" s="74"/>
      <c r="F17" s="69"/>
    </row>
    <row r="18" spans="3:6" x14ac:dyDescent="0.25">
      <c r="C18" s="18" t="s">
        <v>82</v>
      </c>
      <c r="D18" s="74"/>
      <c r="E18" s="74"/>
      <c r="F18" s="69"/>
    </row>
    <row r="19" spans="3:6" x14ac:dyDescent="0.25">
      <c r="C19" s="18" t="s">
        <v>83</v>
      </c>
      <c r="D19" s="74"/>
      <c r="E19" s="74"/>
      <c r="F19" s="69"/>
    </row>
    <row r="20" spans="3:6" x14ac:dyDescent="0.25">
      <c r="C20" s="18" t="s">
        <v>34</v>
      </c>
      <c r="D20" s="74"/>
      <c r="E20" s="74"/>
      <c r="F20" s="69"/>
    </row>
    <row r="21" spans="3:6" ht="15.75" x14ac:dyDescent="0.25">
      <c r="C21" s="10"/>
      <c r="D21" s="70"/>
      <c r="E21" s="70"/>
      <c r="F21" s="71"/>
    </row>
    <row r="22" spans="3:6" ht="17.25" customHeight="1" x14ac:dyDescent="0.25">
      <c r="C22" s="21" t="s">
        <v>28</v>
      </c>
      <c r="D22" s="72"/>
      <c r="E22" s="72"/>
      <c r="F22" s="73"/>
    </row>
    <row r="23" spans="3:6" x14ac:dyDescent="0.25">
      <c r="C23" s="22" t="s">
        <v>29</v>
      </c>
      <c r="D23" s="67"/>
      <c r="E23" s="67"/>
      <c r="F23" s="69"/>
    </row>
    <row r="24" spans="3:6" x14ac:dyDescent="0.25">
      <c r="C24" s="22" t="s">
        <v>30</v>
      </c>
      <c r="D24" s="67"/>
      <c r="E24" s="67"/>
      <c r="F24" s="69"/>
    </row>
    <row r="25" spans="3:6" x14ac:dyDescent="0.25">
      <c r="C25" s="23" t="s">
        <v>52</v>
      </c>
      <c r="D25" s="67"/>
      <c r="E25" s="67"/>
      <c r="F25" s="69"/>
    </row>
    <row r="26" spans="3:6" x14ac:dyDescent="0.25">
      <c r="C26" s="22" t="s">
        <v>31</v>
      </c>
      <c r="D26" s="67"/>
      <c r="E26" s="67"/>
      <c r="F26" s="69"/>
    </row>
    <row r="27" spans="3:6" ht="15.75" x14ac:dyDescent="0.25">
      <c r="C27" s="10"/>
      <c r="D27" s="75"/>
      <c r="E27" s="75"/>
      <c r="F27" s="71"/>
    </row>
    <row r="28" spans="3:6" ht="18" x14ac:dyDescent="0.25">
      <c r="C28" s="21" t="s">
        <v>35</v>
      </c>
      <c r="D28" s="72"/>
      <c r="E28" s="72"/>
      <c r="F28" s="73"/>
    </row>
    <row r="29" spans="3:6" x14ac:dyDescent="0.25">
      <c r="C29" s="22" t="s">
        <v>49</v>
      </c>
      <c r="D29" s="67"/>
      <c r="E29" s="67"/>
      <c r="F29" s="69"/>
    </row>
    <row r="30" spans="3:6" x14ac:dyDescent="0.25">
      <c r="C30" s="22" t="s">
        <v>84</v>
      </c>
      <c r="D30" s="67"/>
      <c r="E30" s="67"/>
      <c r="F30" s="69"/>
    </row>
    <row r="31" spans="3:6" x14ac:dyDescent="0.25">
      <c r="C31" s="22" t="s">
        <v>85</v>
      </c>
      <c r="D31" s="67"/>
      <c r="E31" s="67"/>
      <c r="F31" s="69"/>
    </row>
    <row r="32" spans="3:6" x14ac:dyDescent="0.25">
      <c r="C32" s="22" t="s">
        <v>32</v>
      </c>
      <c r="D32" s="67"/>
      <c r="E32" s="67"/>
      <c r="F32" s="69"/>
    </row>
    <row r="33" spans="3:6" x14ac:dyDescent="0.25">
      <c r="C33" s="22" t="s">
        <v>33</v>
      </c>
      <c r="D33" s="67"/>
      <c r="E33" s="67"/>
      <c r="F33" s="69"/>
    </row>
    <row r="34" spans="3:6" x14ac:dyDescent="0.25">
      <c r="C34" s="22" t="s">
        <v>88</v>
      </c>
      <c r="D34" s="67"/>
      <c r="E34" s="67"/>
      <c r="F34" s="69"/>
    </row>
    <row r="35" spans="3:6" ht="15.75" x14ac:dyDescent="0.25">
      <c r="C35" s="10"/>
      <c r="D35" s="75"/>
      <c r="E35" s="75"/>
      <c r="F35" s="71"/>
    </row>
    <row r="36" spans="3:6" ht="18" x14ac:dyDescent="0.25">
      <c r="C36" s="21" t="s">
        <v>14</v>
      </c>
      <c r="D36" s="72"/>
      <c r="E36" s="72"/>
      <c r="F36" s="73"/>
    </row>
    <row r="37" spans="3:6" x14ac:dyDescent="0.25">
      <c r="C37" s="18" t="s">
        <v>39</v>
      </c>
      <c r="D37" s="74"/>
      <c r="E37" s="74"/>
      <c r="F37" s="69"/>
    </row>
    <row r="38" spans="3:6" x14ac:dyDescent="0.25">
      <c r="C38" s="18" t="s">
        <v>43</v>
      </c>
      <c r="D38" s="74"/>
      <c r="E38" s="74"/>
      <c r="F38" s="69"/>
    </row>
    <row r="39" spans="3:6" x14ac:dyDescent="0.25">
      <c r="C39" s="18" t="s">
        <v>44</v>
      </c>
      <c r="D39" s="74"/>
      <c r="E39" s="74"/>
      <c r="F39" s="69"/>
    </row>
    <row r="40" spans="3:6" ht="15.75" x14ac:dyDescent="0.25">
      <c r="C40" s="24" t="s">
        <v>38</v>
      </c>
      <c r="D40" s="74"/>
      <c r="E40" s="74"/>
      <c r="F40" s="69"/>
    </row>
    <row r="41" spans="3:6" ht="15.75" x14ac:dyDescent="0.25">
      <c r="C41" s="25" t="s">
        <v>61</v>
      </c>
      <c r="D41" s="74"/>
      <c r="E41" s="74"/>
      <c r="F41" s="69"/>
    </row>
    <row r="42" spans="3:6" x14ac:dyDescent="0.25">
      <c r="C42" s="18" t="s">
        <v>60</v>
      </c>
      <c r="D42" s="74"/>
      <c r="E42" s="74"/>
      <c r="F42" s="69"/>
    </row>
    <row r="43" spans="3:6" x14ac:dyDescent="0.25">
      <c r="C43" s="18" t="s">
        <v>36</v>
      </c>
      <c r="D43" s="74"/>
      <c r="E43" s="74"/>
      <c r="F43" s="69"/>
    </row>
    <row r="44" spans="3:6" x14ac:dyDescent="0.25">
      <c r="C44" s="19" t="s">
        <v>37</v>
      </c>
      <c r="D44" s="74"/>
      <c r="E44" s="74"/>
      <c r="F44" s="69"/>
    </row>
    <row r="45" spans="3:6" ht="15.75" x14ac:dyDescent="0.25">
      <c r="C45" s="10"/>
      <c r="D45" s="70"/>
      <c r="E45" s="70"/>
      <c r="F45" s="71"/>
    </row>
    <row r="46" spans="3:6" ht="16.5" customHeight="1" x14ac:dyDescent="0.25">
      <c r="C46" s="15" t="s">
        <v>24</v>
      </c>
      <c r="D46" s="72"/>
      <c r="E46" s="72"/>
      <c r="F46" s="73"/>
    </row>
    <row r="47" spans="3:6" x14ac:dyDescent="0.25">
      <c r="C47" s="18" t="s">
        <v>48</v>
      </c>
      <c r="D47" s="67"/>
      <c r="E47" s="67"/>
      <c r="F47" s="69"/>
    </row>
    <row r="48" spans="3:6" x14ac:dyDescent="0.25">
      <c r="C48" s="18" t="s">
        <v>54</v>
      </c>
      <c r="D48" s="67"/>
      <c r="E48" s="67"/>
      <c r="F48" s="69"/>
    </row>
    <row r="49" spans="3:6" x14ac:dyDescent="0.25">
      <c r="C49" s="18" t="s">
        <v>86</v>
      </c>
      <c r="D49" s="67"/>
      <c r="E49" s="67"/>
      <c r="F49" s="69"/>
    </row>
    <row r="50" spans="3:6" x14ac:dyDescent="0.25">
      <c r="C50" s="18" t="s">
        <v>55</v>
      </c>
      <c r="D50" s="67"/>
      <c r="E50" s="67"/>
      <c r="F50" s="69"/>
    </row>
    <row r="51" spans="3:6" x14ac:dyDescent="0.25">
      <c r="C51" s="18" t="s">
        <v>57</v>
      </c>
      <c r="D51" s="67"/>
      <c r="E51" s="67"/>
      <c r="F51" s="69"/>
    </row>
    <row r="52" spans="3:6" x14ac:dyDescent="0.25">
      <c r="C52" s="18" t="s">
        <v>58</v>
      </c>
      <c r="D52" s="67"/>
      <c r="E52" s="67"/>
      <c r="F52" s="69"/>
    </row>
    <row r="53" spans="3:6" x14ac:dyDescent="0.25">
      <c r="C53" s="18"/>
      <c r="D53" s="75"/>
      <c r="E53" s="75"/>
      <c r="F53" s="69"/>
    </row>
    <row r="54" spans="3:6" ht="18" x14ac:dyDescent="0.25">
      <c r="C54" s="15" t="s">
        <v>64</v>
      </c>
      <c r="D54" s="72"/>
      <c r="E54" s="72"/>
      <c r="F54" s="73"/>
    </row>
    <row r="55" spans="3:6" x14ac:dyDescent="0.25">
      <c r="C55" s="18" t="s">
        <v>62</v>
      </c>
      <c r="D55" s="67"/>
      <c r="E55" s="67"/>
      <c r="F55" s="69"/>
    </row>
    <row r="56" spans="3:6" x14ac:dyDescent="0.25">
      <c r="C56" s="18" t="s">
        <v>67</v>
      </c>
      <c r="D56" s="67"/>
      <c r="E56" s="67"/>
      <c r="F56" s="69"/>
    </row>
    <row r="57" spans="3:6" x14ac:dyDescent="0.25">
      <c r="C57" s="18" t="s">
        <v>63</v>
      </c>
      <c r="D57" s="67"/>
      <c r="E57" s="67"/>
      <c r="F57" s="69"/>
    </row>
    <row r="58" spans="3:6" ht="18.75" customHeight="1" x14ac:dyDescent="0.25">
      <c r="C58" s="18" t="s">
        <v>56</v>
      </c>
      <c r="D58" s="67"/>
      <c r="E58" s="67"/>
      <c r="F58" s="69"/>
    </row>
    <row r="59" spans="3:6" ht="30" x14ac:dyDescent="0.25">
      <c r="C59" s="18" t="s">
        <v>53</v>
      </c>
      <c r="D59" s="67"/>
      <c r="E59" s="67"/>
      <c r="F59" s="69"/>
    </row>
    <row r="60" spans="3:6" ht="15.75" x14ac:dyDescent="0.25">
      <c r="C60" s="10"/>
      <c r="D60" s="70"/>
      <c r="E60" s="70"/>
      <c r="F60" s="71"/>
    </row>
    <row r="61" spans="3:6" ht="18" x14ac:dyDescent="0.25">
      <c r="C61" s="15" t="s">
        <v>65</v>
      </c>
      <c r="D61" s="72"/>
      <c r="E61" s="72"/>
      <c r="F61" s="73"/>
    </row>
    <row r="62" spans="3:6" x14ac:dyDescent="0.25">
      <c r="C62" s="18" t="s">
        <v>45</v>
      </c>
      <c r="D62" s="67"/>
      <c r="E62" s="67"/>
      <c r="F62" s="69"/>
    </row>
    <row r="63" spans="3:6" x14ac:dyDescent="0.25">
      <c r="C63" s="18" t="s">
        <v>87</v>
      </c>
      <c r="D63" s="67"/>
      <c r="E63" s="67"/>
      <c r="F63" s="69"/>
    </row>
    <row r="64" spans="3:6" x14ac:dyDescent="0.25">
      <c r="C64" s="18" t="s">
        <v>46</v>
      </c>
      <c r="D64" s="67"/>
      <c r="E64" s="67"/>
      <c r="F64" s="69"/>
    </row>
    <row r="65" spans="3:6" x14ac:dyDescent="0.25">
      <c r="C65" s="18" t="s">
        <v>89</v>
      </c>
      <c r="D65" s="67"/>
      <c r="E65" s="67"/>
      <c r="F65" s="69"/>
    </row>
    <row r="66" spans="3:6" x14ac:dyDescent="0.25">
      <c r="C66" s="18" t="s">
        <v>47</v>
      </c>
      <c r="D66" s="67"/>
      <c r="E66" s="67"/>
      <c r="F66" s="69"/>
    </row>
    <row r="67" spans="3:6" ht="19.5" thickBot="1" x14ac:dyDescent="0.35">
      <c r="C67" s="26" t="s">
        <v>66</v>
      </c>
      <c r="D67" s="64"/>
      <c r="E67" s="64"/>
      <c r="F67" s="27"/>
    </row>
    <row r="69" spans="3:6" ht="15.75" x14ac:dyDescent="0.25">
      <c r="C69" s="36"/>
      <c r="D69" s="61"/>
      <c r="E69" s="61"/>
    </row>
    <row r="73" spans="3:6" ht="18.75" x14ac:dyDescent="0.3">
      <c r="F73" s="45" t="s">
        <v>93</v>
      </c>
    </row>
  </sheetData>
  <sheetProtection algorithmName="SHA-512" hashValue="oOHwjPoGOS7twCtj08XuyrrEWxPuDLKS5B00xFEABl2Oiut1JaRr2LVfqIaZAfN+US+v/rj1lGhsii+H3+kX0g==" saltValue="HtBDzpbiWemzoLmQaBQt6g==" spinCount="100000" sheet="1" objects="1" scenarios="1"/>
  <protectedRanges>
    <protectedRange algorithmName="SHA-512" hashValue="Ka9fWtF2a5eazUb0lAbHeSRimhSHTgIvGX6JiJ7CGdnaGsABctb+aJAUX83/ta1O8okk/NeDylZtRkHoZhVBEA==" saltValue="n/8qBHtbV/XuMp/mUA3bRg==" spinCount="100000" sqref="D9:E12 D15:E20 D23:E26 D29:E34 D37:E44 D47:E52 D55:E59 D62:E66" name="Rango1"/>
  </protectedRanges>
  <mergeCells count="2">
    <mergeCell ref="C3:F4"/>
    <mergeCell ref="C5:F5"/>
  </mergeCells>
  <dataValidations count="1">
    <dataValidation allowBlank="1" sqref="D9:D67 E9:F67"/>
  </dataValidations>
  <pageMargins left="0.11811023622047245" right="0.11811023622047245" top="0.59055118110236227" bottom="0.55118110236220474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 DE HERRAMIENTA DINADECO</vt:lpstr>
      <vt:lpstr>INFORMACIÓN DEL PSP</vt:lpstr>
      <vt:lpstr>HERRAMIENTAS DE ANÁLISIS</vt:lpstr>
      <vt:lpstr>RESULTADOS</vt:lpstr>
      <vt:lpstr>HERRAMIENTA SEGUIMIENTO AL PROY</vt:lpstr>
      <vt:lpstr>'HERRAMIENTA SEGUIMIENTO AL PROY'!Área_de_impresión</vt:lpstr>
      <vt:lpstr>'HERRAMIENTAS DE ANÁLISIS'!Área_de_impresión</vt:lpstr>
      <vt:lpstr>'INFORMACIÓN DEL PSP'!Área_de_impresión</vt:lpstr>
      <vt:lpstr>RESULTADOS!Área_de_impresión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Amanda Quesada Umaña</cp:lastModifiedBy>
  <cp:lastPrinted>2015-10-27T20:08:43Z</cp:lastPrinted>
  <dcterms:created xsi:type="dcterms:W3CDTF">2015-06-01T17:03:39Z</dcterms:created>
  <dcterms:modified xsi:type="dcterms:W3CDTF">2017-02-20T14:54:18Z</dcterms:modified>
</cp:coreProperties>
</file>